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44AA38E5-A183-4C07-980F-43439EF097C7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31" r:id="rId3"/>
    <sheet name="LV - Grundreinigung" sheetId="17" r:id="rId4"/>
    <sheet name="SVS UR" sheetId="9" r:id="rId5"/>
    <sheet name="SVS GR" sheetId="10" r:id="rId6"/>
    <sheet name="UHR Sommer und GR" sheetId="6" r:id="rId7"/>
    <sheet name="UHR Winter" sheetId="19" r:id="rId8"/>
    <sheet name="Preisblatt" sheetId="22" r:id="rId9"/>
    <sheet name="SOS#DIGRAS" sheetId="18" state="hidden" r:id="rId10"/>
  </sheets>
  <definedNames>
    <definedName name="_xlnm._FilterDatabase" localSheetId="6" hidden="1">'UHR Sommer und GR'!$A$8:$V$39</definedName>
    <definedName name="_xlnm._FilterDatabase" localSheetId="7" hidden="1">'UHR Winter'!$A$8:$V$8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'UHR Sommer und GR'!$1:$8</definedName>
    <definedName name="_xlnm.Print_Titles" localSheetId="7">'UHR Winter'!$1:$8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'UHR Sommer und GR'!$A:$A</definedName>
    <definedName name="Z_9F022A53_C572_B444_AEA2_F72CEF04B0CA_.wvu.Cols" localSheetId="7" hidden="1">'UHR Winter'!$A:$A</definedName>
    <definedName name="Z_9F022A53_C572_B444_AEA2_F72CEF04B0CA_.wvu.FilterData" localSheetId="6" hidden="1">'UHR Sommer und GR'!$A$8:$T$104</definedName>
    <definedName name="Z_9F022A53_C572_B444_AEA2_F72CEF04B0CA_.wvu.FilterData" localSheetId="7" hidden="1">'UHR Winter'!$A$8:$T$73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'UHR Sommer und GR'!$1:$8</definedName>
    <definedName name="Z_9F022A53_C572_B444_AEA2_F72CEF04B0CA_.wvu.PrintTitles" localSheetId="7" hidden="1">'UHR Winter'!$1:$8</definedName>
    <definedName name="Z_9F022A53_C572_B444_AEA2_F72CEF04B0CA_.wvu.Rows" localSheetId="8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6" l="1"/>
  <c r="F11" i="22"/>
  <c r="J20" i="19"/>
  <c r="Q38" i="19"/>
  <c r="R38" i="19"/>
  <c r="S38" i="19"/>
  <c r="L38" i="19"/>
  <c r="M38" i="19"/>
  <c r="N38" i="19"/>
  <c r="O38" i="19"/>
  <c r="J38" i="19"/>
  <c r="Q37" i="19"/>
  <c r="R37" i="19"/>
  <c r="S37" i="19"/>
  <c r="L37" i="19"/>
  <c r="M37" i="19"/>
  <c r="N37" i="19"/>
  <c r="O37" i="19"/>
  <c r="J37" i="19"/>
  <c r="Q36" i="19"/>
  <c r="R36" i="19"/>
  <c r="S36" i="19"/>
  <c r="L36" i="19"/>
  <c r="M36" i="19"/>
  <c r="N36" i="19"/>
  <c r="O36" i="19"/>
  <c r="J36" i="19"/>
  <c r="Q35" i="19"/>
  <c r="R35" i="19"/>
  <c r="S35" i="19"/>
  <c r="L35" i="19"/>
  <c r="M35" i="19"/>
  <c r="N35" i="19"/>
  <c r="O35" i="19"/>
  <c r="J35" i="19"/>
  <c r="Q34" i="19"/>
  <c r="R34" i="19"/>
  <c r="S34" i="19"/>
  <c r="L34" i="19"/>
  <c r="M34" i="19"/>
  <c r="N34" i="19"/>
  <c r="O34" i="19"/>
  <c r="J34" i="19"/>
  <c r="Q33" i="19"/>
  <c r="R33" i="19"/>
  <c r="S33" i="19"/>
  <c r="L33" i="19"/>
  <c r="M33" i="19"/>
  <c r="N33" i="19"/>
  <c r="O33" i="19"/>
  <c r="J33" i="19"/>
  <c r="Q32" i="19"/>
  <c r="R32" i="19"/>
  <c r="S32" i="19"/>
  <c r="L32" i="19"/>
  <c r="M32" i="19"/>
  <c r="N32" i="19"/>
  <c r="O32" i="19"/>
  <c r="J32" i="19"/>
  <c r="Q31" i="19"/>
  <c r="R31" i="19"/>
  <c r="S31" i="19"/>
  <c r="L31" i="19"/>
  <c r="M31" i="19"/>
  <c r="N31" i="19"/>
  <c r="O31" i="19"/>
  <c r="J31" i="19"/>
  <c r="Q30" i="19"/>
  <c r="R30" i="19"/>
  <c r="S30" i="19"/>
  <c r="L30" i="19"/>
  <c r="M30" i="19"/>
  <c r="N30" i="19"/>
  <c r="O30" i="19"/>
  <c r="J30" i="19"/>
  <c r="Q29" i="19"/>
  <c r="R29" i="19"/>
  <c r="S29" i="19"/>
  <c r="L29" i="19"/>
  <c r="M29" i="19"/>
  <c r="N29" i="19"/>
  <c r="O29" i="19"/>
  <c r="J29" i="19"/>
  <c r="Q28" i="19"/>
  <c r="R28" i="19"/>
  <c r="S28" i="19"/>
  <c r="L28" i="19"/>
  <c r="M28" i="19"/>
  <c r="N28" i="19"/>
  <c r="O28" i="19"/>
  <c r="J28" i="19"/>
  <c r="Q27" i="19"/>
  <c r="R27" i="19"/>
  <c r="S27" i="19"/>
  <c r="L27" i="19"/>
  <c r="M27" i="19"/>
  <c r="N27" i="19"/>
  <c r="O27" i="19"/>
  <c r="J27" i="19"/>
  <c r="Q26" i="19"/>
  <c r="R26" i="19"/>
  <c r="S26" i="19"/>
  <c r="L26" i="19"/>
  <c r="M26" i="19"/>
  <c r="N26" i="19"/>
  <c r="O26" i="19"/>
  <c r="J26" i="19"/>
  <c r="Q25" i="19"/>
  <c r="R25" i="19"/>
  <c r="S25" i="19"/>
  <c r="L25" i="19"/>
  <c r="M25" i="19"/>
  <c r="N25" i="19"/>
  <c r="O25" i="19"/>
  <c r="J25" i="19"/>
  <c r="Q24" i="19"/>
  <c r="R24" i="19"/>
  <c r="S24" i="19"/>
  <c r="L24" i="19"/>
  <c r="M24" i="19"/>
  <c r="N24" i="19"/>
  <c r="O24" i="19"/>
  <c r="J24" i="19"/>
  <c r="Q23" i="19"/>
  <c r="R23" i="19"/>
  <c r="S23" i="19"/>
  <c r="L23" i="19"/>
  <c r="M23" i="19"/>
  <c r="N23" i="19"/>
  <c r="O23" i="19"/>
  <c r="J23" i="19"/>
  <c r="Q21" i="19"/>
  <c r="R21" i="19"/>
  <c r="S21" i="19"/>
  <c r="L21" i="19"/>
  <c r="M21" i="19"/>
  <c r="N21" i="19"/>
  <c r="O21" i="19"/>
  <c r="J21" i="19"/>
  <c r="Q19" i="19"/>
  <c r="R19" i="19"/>
  <c r="S19" i="19"/>
  <c r="L19" i="19"/>
  <c r="M19" i="19"/>
  <c r="N19" i="19"/>
  <c r="O19" i="19"/>
  <c r="J19" i="19"/>
  <c r="Q18" i="19"/>
  <c r="R18" i="19"/>
  <c r="S18" i="19"/>
  <c r="L18" i="19"/>
  <c r="M18" i="19"/>
  <c r="N18" i="19"/>
  <c r="O18" i="19"/>
  <c r="J18" i="19"/>
  <c r="Q17" i="19"/>
  <c r="R17" i="19"/>
  <c r="S17" i="19"/>
  <c r="L17" i="19"/>
  <c r="M17" i="19"/>
  <c r="N17" i="19"/>
  <c r="O17" i="19"/>
  <c r="J17" i="19"/>
  <c r="Q16" i="19"/>
  <c r="R16" i="19"/>
  <c r="S16" i="19"/>
  <c r="L16" i="19"/>
  <c r="M16" i="19"/>
  <c r="N16" i="19"/>
  <c r="O16" i="19"/>
  <c r="J16" i="19"/>
  <c r="Q14" i="19"/>
  <c r="R14" i="19"/>
  <c r="S14" i="19"/>
  <c r="L14" i="19"/>
  <c r="M14" i="19"/>
  <c r="N14" i="19"/>
  <c r="O14" i="19"/>
  <c r="J14" i="19"/>
  <c r="J11" i="19"/>
  <c r="L11" i="19"/>
  <c r="M11" i="19"/>
  <c r="N11" i="19"/>
  <c r="O11" i="19"/>
  <c r="Q11" i="19"/>
  <c r="R11" i="19"/>
  <c r="S11" i="19"/>
  <c r="Q10" i="19"/>
  <c r="R10" i="19"/>
  <c r="S10" i="19"/>
  <c r="L10" i="19"/>
  <c r="M10" i="19"/>
  <c r="N10" i="19"/>
  <c r="O10" i="19"/>
  <c r="J10" i="19"/>
  <c r="R39" i="19"/>
  <c r="Q39" i="19"/>
  <c r="N39" i="19"/>
  <c r="M39" i="19"/>
  <c r="L39" i="19"/>
  <c r="J22" i="19"/>
  <c r="J15" i="19"/>
  <c r="J13" i="19"/>
  <c r="J12" i="19"/>
  <c r="J9" i="19"/>
  <c r="J33" i="6"/>
  <c r="J17" i="6"/>
  <c r="J11" i="6"/>
  <c r="M39" i="6"/>
  <c r="E11" i="22"/>
  <c r="Q39" i="6"/>
  <c r="C12" i="22"/>
  <c r="L39" i="6"/>
  <c r="B11" i="22"/>
  <c r="C11" i="22"/>
  <c r="D13" i="22"/>
  <c r="E13" i="22"/>
  <c r="F13" i="22"/>
  <c r="D14" i="22"/>
  <c r="E14" i="22"/>
  <c r="F14" i="22"/>
  <c r="D15" i="22"/>
  <c r="E15" i="22"/>
  <c r="F15" i="22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E32" i="10"/>
  <c r="E33" i="10"/>
  <c r="H31" i="10"/>
  <c r="E31" i="10"/>
  <c r="H30" i="10"/>
  <c r="E30" i="10"/>
  <c r="H29" i="10"/>
  <c r="E29" i="10"/>
  <c r="H28" i="10"/>
  <c r="H33" i="10"/>
  <c r="E28" i="10"/>
  <c r="G25" i="10"/>
  <c r="G26" i="10"/>
  <c r="G47" i="10"/>
  <c r="G49" i="10"/>
  <c r="G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E33" i="9"/>
  <c r="D33" i="9"/>
  <c r="H32" i="9"/>
  <c r="H33" i="9"/>
  <c r="E32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H24" i="9"/>
  <c r="E24" i="9"/>
  <c r="H23" i="9"/>
  <c r="E23" i="9"/>
  <c r="H22" i="9"/>
  <c r="E22" i="9"/>
  <c r="H21" i="9"/>
  <c r="E21" i="9"/>
  <c r="H20" i="9"/>
  <c r="E20" i="9"/>
  <c r="G18" i="9"/>
  <c r="E18" i="9"/>
  <c r="D18" i="9"/>
  <c r="H17" i="9"/>
  <c r="H18" i="9"/>
  <c r="E17" i="9"/>
  <c r="E16" i="9"/>
  <c r="E15" i="9"/>
  <c r="H14" i="9"/>
  <c r="E14" i="9"/>
  <c r="H13" i="9"/>
  <c r="E13" i="9"/>
  <c r="H26" i="10"/>
  <c r="H47" i="10"/>
  <c r="H49" i="10"/>
  <c r="H51" i="10"/>
  <c r="G53" i="10"/>
  <c r="H25" i="10"/>
  <c r="D25" i="10"/>
  <c r="H26" i="9"/>
  <c r="H47" i="9"/>
  <c r="H49" i="9"/>
  <c r="H51" i="9"/>
  <c r="G53" i="9"/>
  <c r="H25" i="9"/>
  <c r="D25" i="9"/>
  <c r="J10" i="6"/>
  <c r="J12" i="6"/>
  <c r="J13" i="6"/>
  <c r="J14" i="6"/>
  <c r="J15" i="6"/>
  <c r="J16" i="6"/>
  <c r="J18" i="6"/>
  <c r="J19" i="6"/>
  <c r="J21" i="6"/>
  <c r="J22" i="6"/>
  <c r="J23" i="6"/>
  <c r="J24" i="6"/>
  <c r="J25" i="6"/>
  <c r="J26" i="6"/>
  <c r="J27" i="6"/>
  <c r="J28" i="6"/>
  <c r="J29" i="6"/>
  <c r="J30" i="6"/>
  <c r="J31" i="6"/>
  <c r="J32" i="6"/>
  <c r="J34" i="6"/>
  <c r="J35" i="6"/>
  <c r="J36" i="6"/>
  <c r="J37" i="6"/>
  <c r="J38" i="6"/>
  <c r="J9" i="6"/>
  <c r="A9" i="6"/>
  <c r="E25" i="10"/>
  <c r="E26" i="10"/>
  <c r="E47" i="10"/>
  <c r="E49" i="10"/>
  <c r="E51" i="10"/>
  <c r="D53" i="10"/>
  <c r="D26" i="10"/>
  <c r="D47" i="10"/>
  <c r="D49" i="10"/>
  <c r="D51" i="10"/>
  <c r="D26" i="9"/>
  <c r="D47" i="9"/>
  <c r="D49" i="9"/>
  <c r="D51" i="9"/>
  <c r="E25" i="9"/>
  <c r="E26" i="9"/>
  <c r="E47" i="9"/>
  <c r="E49" i="9"/>
  <c r="E51" i="9"/>
  <c r="D53" i="9"/>
  <c r="R39" i="6"/>
  <c r="N39" i="6"/>
</calcChain>
</file>

<file path=xl/sharedStrings.xml><?xml version="1.0" encoding="utf-8"?>
<sst xmlns="http://schemas.openxmlformats.org/spreadsheetml/2006/main" count="1127" uniqueCount="462">
  <si>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</si>
  <si>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</si>
  <si>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</si>
  <si>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</si>
  <si>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</si>
  <si>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</si>
  <si>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</si>
  <si>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</si>
  <si>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</si>
  <si>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</si>
  <si>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</si>
  <si>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</si>
  <si>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</si>
  <si>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</si>
  <si>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</si>
  <si>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</si>
  <si>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</si>
  <si>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</si>
  <si>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</si>
  <si>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</si>
  <si>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</si>
  <si>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</si>
  <si>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</si>
  <si>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</si>
  <si>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</si>
  <si>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</si>
  <si>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</si>
  <si>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</si>
  <si>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</si>
  <si>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</si>
  <si>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</si>
  <si>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</si>
  <si>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</si>
  <si>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</si>
  <si>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</si>
  <si>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</si>
  <si>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</si>
  <si>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</si>
  <si>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</si>
  <si>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</si>
  <si>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</si>
  <si>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</si>
  <si>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</si>
  <si>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</si>
  <si>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</si>
  <si>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</si>
  <si>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</si>
  <si>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</si>
  <si>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</si>
  <si>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</si>
  <si>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</si>
  <si>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</si>
  <si>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</si>
  <si>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</si>
  <si>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</si>
  <si>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</si>
  <si>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</si>
  <si>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</si>
  <si>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</si>
  <si>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</si>
  <si>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</si>
  <si>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</si>
  <si>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</si>
  <si>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</si>
  <si>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</si>
  <si>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</si>
  <si>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</si>
  <si>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</si>
  <si>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</si>
  <si>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</si>
  <si>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</si>
  <si>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</si>
  <si>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</si>
  <si>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</si>
  <si>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</si>
  <si>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</si>
  <si>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</si>
  <si>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</si>
  <si>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</si>
  <si>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</si>
  <si>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</si>
  <si>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</si>
  <si>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</si>
  <si>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</si>
  <si>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</si>
  <si>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</si>
  <si>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</si>
  <si>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</si>
  <si>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</si>
  <si>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</si>
  <si>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</si>
  <si>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</si>
  <si>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</si>
  <si>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</si>
  <si>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</si>
  <si>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</si>
  <si>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</si>
  <si>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</si>
  <si>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</si>
  <si>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</si>
  <si>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</si>
  <si>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</si>
  <si>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</si>
  <si>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</si>
  <si>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</si>
  <si>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</si>
  <si>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</si>
  <si>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</si>
  <si>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</si>
  <si>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</si>
  <si>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</si>
  <si>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</si>
  <si>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</si>
  <si>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</si>
  <si>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</si>
  <si>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</si>
  <si>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</si>
  <si>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</si>
  <si>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</si>
  <si>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</si>
  <si>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</si>
  <si>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</si>
  <si>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</si>
  <si>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</si>
  <si>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</si>
  <si>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</si>
  <si>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</si>
  <si>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</si>
  <si>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</si>
  <si>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</si>
  <si>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</si>
  <si>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</si>
  <si>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</si>
  <si>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</si>
  <si>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</si>
  <si>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</si>
  <si>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</si>
  <si>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</si>
  <si>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</si>
  <si>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</si>
  <si>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</si>
  <si>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</si>
  <si>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</si>
  <si>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</si>
  <si>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</si>
  <si>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</si>
  <si>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</si>
  <si>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</si>
  <si>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</si>
  <si>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</si>
  <si>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</si>
  <si>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</si>
  <si>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</si>
  <si>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</si>
  <si>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</si>
  <si>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</si>
  <si>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</si>
  <si>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</si>
  <si>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</si>
  <si>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</si>
  <si>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</si>
  <si>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</si>
  <si>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</si>
  <si>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</si>
  <si>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</si>
  <si>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</si>
  <si>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</si>
  <si>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</si>
  <si>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</si>
  <si>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</si>
  <si>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</si>
  <si>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</si>
  <si>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</si>
  <si>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</si>
  <si>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</si>
  <si>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</si>
  <si>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</si>
  <si>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</si>
  <si>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</si>
  <si>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</si>
  <si>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</si>
  <si>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</si>
  <si>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</si>
  <si>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</si>
  <si>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</si>
  <si>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</si>
  <si>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</si>
  <si>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</si>
  <si>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</si>
  <si>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</si>
  <si>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</si>
  <si>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</si>
  <si>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</si>
  <si>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</si>
  <si>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</si>
  <si>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</si>
  <si>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</si>
  <si>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Fotomuseum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</si>
  <si>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</si>
  <si>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</si>
  <si>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</si>
  <si>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</si>
  <si>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</si>
  <si>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</si>
  <si>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</si>
  <si>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</si>
  <si>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</si>
  <si>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</si>
  <si>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</si>
  <si>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</si>
  <si>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</si>
  <si>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</si>
  <si>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</si>
  <si>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</si>
  <si>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</si>
  <si>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</si>
  <si>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</si>
  <si>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</si>
  <si>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</si>
  <si>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</si>
  <si>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</si>
  <si>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</si>
  <si>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</si>
  <si>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</si>
  <si>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</si>
  <si>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</si>
  <si>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</si>
  <si>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</si>
  <si>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</si>
  <si>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</si>
  <si>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</si>
  <si>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</si>
  <si>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</si>
  <si>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</si>
  <si>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</si>
  <si>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</si>
  <si>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</si>
  <si>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</si>
  <si>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</si>
  <si>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</si>
  <si>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</si>
  <si>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</si>
  <si>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</si>
  <si>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</si>
  <si>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</si>
  <si>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</si>
  <si>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</si>
  <si>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</si>
  <si>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</si>
  <si>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</si>
  <si>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</si>
  <si>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</si>
  <si>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</si>
  <si>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</si>
  <si>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</si>
  <si>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</si>
  <si>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</si>
  <si>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</si>
  <si>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</si>
  <si>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</si>
  <si>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</si>
  <si>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</si>
  <si>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</si>
  <si>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</si>
  <si>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</si>
  <si>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</si>
  <si>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</si>
  <si>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</si>
  <si>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</si>
  <si>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</si>
  <si>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</si>
  <si>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</si>
  <si>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</si>
  <si>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</si>
  <si>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</si>
  <si>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</si>
  <si>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</si>
  <si>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</si>
  <si>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</si>
  <si>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</si>
  <si>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</si>
  <si>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</si>
  <si>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</si>
  <si>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</si>
  <si>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</si>
  <si>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</si>
  <si>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</si>
  <si>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</si>
  <si>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</si>
  <si>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</si>
  <si>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</si>
  <si>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</si>
  <si>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</si>
  <si>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</si>
  <si>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</si>
  <si>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</si>
  <si>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</si>
  <si>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</si>
  <si>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</si>
  <si>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</si>
  <si>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</si>
  <si>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</si>
  <si>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</si>
  <si>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</si>
  <si>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</si>
  <si>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</si>
  <si>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</si>
  <si>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</si>
  <si>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</si>
  <si>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</si>
  <si>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</si>
  <si>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</si>
  <si>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</si>
  <si>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</si>
  <si>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Burg</t>
  </si>
  <si>
    <t>Eingang - Treppenhaus</t>
  </si>
  <si>
    <t>00.00</t>
  </si>
  <si>
    <t>EG</t>
  </si>
  <si>
    <t>Stein</t>
  </si>
  <si>
    <t>Kasse - Touristen Info</t>
  </si>
  <si>
    <t>00.01</t>
  </si>
  <si>
    <t>00.02</t>
  </si>
  <si>
    <t>Bodenziegel</t>
  </si>
  <si>
    <t>00.03</t>
  </si>
  <si>
    <t>00.04</t>
  </si>
  <si>
    <t>Dielen</t>
  </si>
  <si>
    <t>Archiv</t>
  </si>
  <si>
    <t>00.05</t>
  </si>
  <si>
    <t>00.06</t>
  </si>
  <si>
    <t>Büro</t>
  </si>
  <si>
    <t>00.08</t>
  </si>
  <si>
    <t>00.09</t>
  </si>
  <si>
    <t>Treppenhaus</t>
  </si>
  <si>
    <t>01.00</t>
  </si>
  <si>
    <t>1.OG</t>
  </si>
  <si>
    <t>Holz</t>
  </si>
  <si>
    <t>01.01</t>
  </si>
  <si>
    <t>Ausstellungsraum</t>
  </si>
  <si>
    <t>01.02</t>
  </si>
  <si>
    <t>01.03</t>
  </si>
  <si>
    <t>01.04</t>
  </si>
  <si>
    <t>01.05</t>
  </si>
  <si>
    <t>01.06</t>
  </si>
  <si>
    <t>Flur</t>
  </si>
  <si>
    <t>01.08</t>
  </si>
  <si>
    <t>02.00</t>
  </si>
  <si>
    <t>2.OG</t>
  </si>
  <si>
    <t>02.01</t>
  </si>
  <si>
    <t>02.02</t>
  </si>
  <si>
    <t>02.03</t>
  </si>
  <si>
    <t>Lager</t>
  </si>
  <si>
    <t>02.04</t>
  </si>
  <si>
    <t>02.05</t>
  </si>
  <si>
    <t>02.06</t>
  </si>
  <si>
    <t>03.00</t>
  </si>
  <si>
    <t>DG</t>
  </si>
  <si>
    <t>Depotraum</t>
  </si>
  <si>
    <t>03.01</t>
  </si>
  <si>
    <t>03.02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</si>
  <si>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</si>
  <si>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</si>
  <si>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</si>
  <si>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</si>
  <si>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</si>
  <si>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</si>
  <si>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</si>
  <si>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</si>
  <si>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</si>
  <si>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</si>
  <si>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</si>
  <si>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</si>
  <si>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</si>
  <si>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</si>
  <si>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</si>
  <si>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</si>
  <si>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</si>
  <si>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</si>
  <si>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</si>
  <si>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</si>
  <si>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</si>
  <si>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</si>
  <si>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</si>
  <si>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</si>
  <si>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</si>
  <si>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</si>
  <si>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</si>
  <si>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</si>
  <si>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</si>
  <si>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</si>
  <si>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</si>
  <si>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</si>
  <si>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</si>
  <si>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</si>
  <si>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</si>
  <si>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</si>
  <si>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</si>
  <si>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</si>
  <si>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</si>
  <si>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</si>
  <si>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</si>
  <si>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</si>
  <si>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</si>
  <si>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</si>
  <si>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</si>
  <si>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</si>
  <si>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</si>
  <si>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</si>
  <si>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</si>
  <si>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</si>
  <si>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</si>
  <si>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</si>
  <si>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</si>
  <si>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</si>
  <si>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</si>
  <si>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</si>
  <si>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</si>
  <si>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</si>
  <si>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</si>
  <si>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</si>
  <si>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</si>
  <si>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</si>
  <si>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</si>
  <si>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</si>
  <si>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</si>
  <si>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</si>
  <si>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</si>
  <si>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Unterhaltsreinigung Sommer</t>
  </si>
  <si>
    <t>Unterhaltsreinigung Winter</t>
  </si>
  <si>
    <t>14:34:47</t>
  </si>
  <si>
    <t>SOS_SAVEMAN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</si>
  <si>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</si>
  <si>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</si>
  <si>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</si>
  <si>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</si>
  <si>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</si>
  <si>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</si>
  <si>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</si>
  <si>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</si>
  <si>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</si>
  <si>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</si>
  <si>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</si>
  <si>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</si>
  <si>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</si>
  <si>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I</t>
  </si>
  <si>
    <t>Feuchtwischen (Industrieparkett)
analog Nasswischen/Trockenreinigung</t>
  </si>
  <si>
    <t xml:space="preserve">Wände, Boden im  Aufzug und Bedienelement Aufzug mit geeigneten Mitteln reinigen  </t>
  </si>
  <si>
    <t>Preis mtl. WINTER</t>
  </si>
  <si>
    <t>Preis mtl. SOMMER</t>
  </si>
  <si>
    <t>Büro Museumsleitung</t>
  </si>
  <si>
    <t>D/E</t>
  </si>
  <si>
    <t>Kasse /Technik</t>
  </si>
  <si>
    <t>00.11</t>
  </si>
  <si>
    <t>Personaltoilette</t>
  </si>
  <si>
    <t>Müll</t>
  </si>
  <si>
    <t>Teeküche</t>
  </si>
  <si>
    <t>00.07</t>
  </si>
  <si>
    <t xml:space="preserve">EG </t>
  </si>
  <si>
    <t>Bibliothek/Archiv</t>
  </si>
  <si>
    <t>00.10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</si>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</sst>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  <numFmt numFmtId="171" formatCode="#,##0.00&quot;m²&quot;;\-#,##0.00&quot;m²&quot;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6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9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164" fontId="20" fillId="0" borderId="0" xfId="25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horizontal="center" vertical="center"/>
    </xf>
    <xf numFmtId="0" fontId="26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4" fillId="0" borderId="51" xfId="158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4" fillId="0" borderId="53" xfId="158" applyFont="1" applyBorder="1" applyAlignment="1">
      <alignment horizontal="center" vertical="center"/>
    </xf>
    <xf numFmtId="0" fontId="24" fillId="0" borderId="45" xfId="158" applyFont="1" applyBorder="1" applyAlignment="1">
      <alignment horizontal="center" vertical="center"/>
    </xf>
    <xf numFmtId="0" fontId="24" fillId="0" borderId="4" xfId="158" applyFont="1" applyBorder="1" applyAlignment="1">
      <alignment horizontal="center" vertical="center"/>
    </xf>
    <xf numFmtId="0" fontId="24" fillId="0" borderId="55" xfId="158" applyFont="1" applyBorder="1" applyAlignment="1">
      <alignment horizontal="center" vertical="center"/>
    </xf>
    <xf numFmtId="0" fontId="24" fillId="0" borderId="54" xfId="158" applyFont="1" applyBorder="1" applyAlignment="1">
      <alignment vertical="center" wrapText="1"/>
    </xf>
    <xf numFmtId="0" fontId="31" fillId="0" borderId="0" xfId="158" applyFont="1" applyAlignment="1">
      <alignment vertical="center"/>
    </xf>
    <xf numFmtId="0" fontId="32" fillId="0" borderId="0" xfId="157" applyFont="1" applyAlignment="1">
      <alignment vertical="center"/>
    </xf>
    <xf numFmtId="0" fontId="32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2" fillId="11" borderId="1" xfId="157" applyFont="1" applyFill="1" applyBorder="1" applyAlignment="1">
      <alignment vertical="center"/>
    </xf>
    <xf numFmtId="0" fontId="33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5" fillId="10" borderId="4" xfId="157" applyFont="1" applyFill="1" applyBorder="1" applyAlignment="1">
      <alignment vertical="center" wrapText="1"/>
    </xf>
    <xf numFmtId="0" fontId="35" fillId="10" borderId="22" xfId="157" applyFont="1" applyFill="1" applyBorder="1" applyAlignment="1">
      <alignment vertical="center" wrapText="1"/>
    </xf>
    <xf numFmtId="0" fontId="35" fillId="10" borderId="1" xfId="157" applyFont="1" applyFill="1" applyBorder="1" applyAlignment="1">
      <alignment vertical="center" wrapText="1"/>
    </xf>
    <xf numFmtId="0" fontId="35" fillId="10" borderId="51" xfId="157" applyFont="1" applyFill="1" applyBorder="1" applyAlignment="1">
      <alignment vertical="center" wrapText="1"/>
    </xf>
    <xf numFmtId="0" fontId="35" fillId="10" borderId="45" xfId="157" applyFont="1" applyFill="1" applyBorder="1" applyAlignment="1">
      <alignment vertical="center" wrapText="1"/>
    </xf>
    <xf numFmtId="0" fontId="35" fillId="10" borderId="57" xfId="157" applyFont="1" applyFill="1" applyBorder="1" applyAlignment="1">
      <alignment vertical="center" wrapText="1"/>
    </xf>
    <xf numFmtId="0" fontId="35" fillId="10" borderId="34" xfId="157" applyFont="1" applyFill="1" applyBorder="1" applyAlignment="1">
      <alignment vertical="center" wrapText="1"/>
    </xf>
    <xf numFmtId="0" fontId="25" fillId="10" borderId="4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49" fontId="37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171" fontId="37" fillId="0" borderId="4" xfId="0" applyNumberFormat="1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9" fontId="16" fillId="3" borderId="1" xfId="160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3" fillId="0" borderId="4" xfId="0" applyFont="1" applyBorder="1" applyAlignment="1">
      <alignment horizontal="center" vertical="center"/>
    </xf>
    <xf numFmtId="0" fontId="1" fillId="0" borderId="57" xfId="157" applyBorder="1" applyAlignment="1">
      <alignment horizontal="center" vertical="center"/>
    </xf>
    <xf numFmtId="0" fontId="1" fillId="0" borderId="45" xfId="157" applyBorder="1" applyAlignment="1">
      <alignment horizontal="center" vertical="center"/>
    </xf>
    <xf numFmtId="0" fontId="28" fillId="8" borderId="51" xfId="157" applyFont="1" applyFill="1" applyBorder="1" applyAlignment="1">
      <alignment horizontal="center" vertical="center" wrapText="1"/>
    </xf>
    <xf numFmtId="0" fontId="28" fillId="0" borderId="0" xfId="157" applyFont="1" applyAlignment="1">
      <alignment vertical="center" wrapText="1"/>
    </xf>
    <xf numFmtId="0" fontId="26" fillId="0" borderId="0" xfId="157" applyFont="1" applyAlignment="1">
      <alignment horizontal="center" vertical="center"/>
    </xf>
    <xf numFmtId="0" fontId="26" fillId="0" borderId="0" xfId="157" applyFont="1" applyAlignment="1">
      <alignment vertical="center" wrapText="1"/>
    </xf>
    <xf numFmtId="0" fontId="24" fillId="0" borderId="59" xfId="157" applyFont="1" applyBorder="1" applyAlignment="1">
      <alignment horizontal="center" vertical="center"/>
    </xf>
    <xf numFmtId="0" fontId="24" fillId="0" borderId="58" xfId="157" applyFont="1" applyBorder="1" applyAlignment="1">
      <alignment horizontal="center" vertical="center"/>
    </xf>
    <xf numFmtId="0" fontId="24" fillId="0" borderId="57" xfId="157" applyFont="1" applyBorder="1" applyAlignment="1">
      <alignment horizontal="center" vertical="center"/>
    </xf>
    <xf numFmtId="0" fontId="26" fillId="0" borderId="56" xfId="157" applyFont="1" applyBorder="1" applyAlignment="1">
      <alignment vertical="center" wrapText="1"/>
    </xf>
    <xf numFmtId="0" fontId="26" fillId="0" borderId="55" xfId="157" applyFont="1" applyBorder="1" applyAlignment="1">
      <alignment horizontal="center" vertical="center"/>
    </xf>
    <xf numFmtId="0" fontId="26" fillId="0" borderId="4" xfId="157" applyFont="1" applyBorder="1" applyAlignment="1">
      <alignment horizontal="center" vertical="center"/>
    </xf>
    <xf numFmtId="0" fontId="26" fillId="0" borderId="45" xfId="157" applyFont="1" applyBorder="1" applyAlignment="1">
      <alignment horizontal="center" vertical="center"/>
    </xf>
    <xf numFmtId="0" fontId="26" fillId="0" borderId="54" xfId="157" applyFont="1" applyBorder="1" applyAlignment="1">
      <alignment vertical="center" wrapText="1"/>
    </xf>
    <xf numFmtId="0" fontId="24" fillId="0" borderId="55" xfId="157" applyFont="1" applyBorder="1" applyAlignment="1">
      <alignment horizontal="center" vertical="center"/>
    </xf>
    <xf numFmtId="0" fontId="24" fillId="0" borderId="4" xfId="157" applyFont="1" applyBorder="1" applyAlignment="1">
      <alignment horizontal="center" vertical="center"/>
    </xf>
    <xf numFmtId="0" fontId="24" fillId="0" borderId="45" xfId="157" applyFont="1" applyBorder="1" applyAlignment="1">
      <alignment horizontal="center" vertical="center"/>
    </xf>
    <xf numFmtId="0" fontId="30" fillId="0" borderId="54" xfId="158" applyFont="1" applyBorder="1" applyAlignment="1">
      <alignment vertical="center" wrapText="1"/>
    </xf>
    <xf numFmtId="0" fontId="26" fillId="0" borderId="53" xfId="157" applyFont="1" applyBorder="1" applyAlignment="1">
      <alignment horizontal="center" vertical="center"/>
    </xf>
    <xf numFmtId="0" fontId="26" fillId="0" borderId="52" xfId="157" applyFont="1" applyBorder="1" applyAlignment="1">
      <alignment horizontal="center" vertical="center"/>
    </xf>
    <xf numFmtId="0" fontId="26" fillId="0" borderId="51" xfId="157" applyFont="1" applyBorder="1" applyAlignment="1">
      <alignment horizontal="center" vertical="center"/>
    </xf>
    <xf numFmtId="0" fontId="30" fillId="0" borderId="62" xfId="158" applyFont="1" applyBorder="1" applyAlignment="1">
      <alignment vertical="center" wrapText="1"/>
    </xf>
    <xf numFmtId="0" fontId="26" fillId="0" borderId="59" xfId="157" applyFont="1" applyBorder="1" applyAlignment="1">
      <alignment horizontal="center" vertical="center"/>
    </xf>
    <xf numFmtId="0" fontId="26" fillId="0" borderId="58" xfId="157" applyFont="1" applyBorder="1" applyAlignment="1">
      <alignment horizontal="center" vertical="center"/>
    </xf>
    <xf numFmtId="0" fontId="26" fillId="0" borderId="57" xfId="157" applyFont="1" applyBorder="1" applyAlignment="1">
      <alignment horizontal="center" vertical="center"/>
    </xf>
    <xf numFmtId="0" fontId="26" fillId="0" borderId="50" xfId="157" applyFont="1" applyBorder="1" applyAlignment="1">
      <alignment vertical="center" wrapText="1"/>
    </xf>
    <xf numFmtId="0" fontId="26" fillId="0" borderId="59" xfId="157" applyFont="1" applyBorder="1" applyAlignment="1">
      <alignment horizontal="center" vertical="center" textRotation="90" wrapText="1"/>
    </xf>
    <xf numFmtId="0" fontId="26" fillId="0" borderId="58" xfId="157" applyFont="1" applyBorder="1" applyAlignment="1">
      <alignment horizontal="center" vertical="center" textRotation="90" wrapText="1"/>
    </xf>
    <xf numFmtId="0" fontId="26" fillId="0" borderId="57" xfId="157" applyFont="1" applyBorder="1" applyAlignment="1">
      <alignment vertical="center"/>
    </xf>
    <xf numFmtId="0" fontId="28" fillId="0" borderId="63" xfId="157" applyFont="1" applyBorder="1" applyAlignment="1">
      <alignment horizontal="center" vertical="center"/>
    </xf>
    <xf numFmtId="0" fontId="28" fillId="0" borderId="64" xfId="157" applyFont="1" applyBorder="1" applyAlignment="1">
      <alignment horizontal="center" vertical="center"/>
    </xf>
    <xf numFmtId="0" fontId="26" fillId="0" borderId="37" xfId="157" applyFont="1" applyBorder="1" applyAlignment="1">
      <alignment vertical="center"/>
    </xf>
    <xf numFmtId="0" fontId="28" fillId="0" borderId="0" xfId="157" applyFont="1" applyAlignment="1">
      <alignment vertical="center"/>
    </xf>
    <xf numFmtId="0" fontId="20" fillId="0" borderId="65" xfId="0" applyFont="1" applyBorder="1" applyAlignment="1">
      <alignment horizontal="center" vertical="center"/>
    </xf>
    <xf numFmtId="4" fontId="20" fillId="7" borderId="65" xfId="0" applyNumberFormat="1" applyFont="1" applyFill="1" applyBorder="1" applyAlignment="1" applyProtection="1">
      <alignment horizontal="center" vertical="center"/>
      <protection hidden="1"/>
    </xf>
    <xf numFmtId="4" fontId="20" fillId="6" borderId="6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157" applyFont="1" applyAlignment="1" applyProtection="1">
      <alignment vertical="center"/>
      <protection hidden="1"/>
    </xf>
    <xf numFmtId="0" fontId="6" fillId="0" borderId="0" xfId="157" applyFont="1" applyAlignment="1" applyProtection="1">
      <alignment horizontal="center" vertical="center"/>
      <protection hidden="1"/>
    </xf>
    <xf numFmtId="0" fontId="4" fillId="4" borderId="3" xfId="157" applyFont="1" applyFill="1" applyBorder="1" applyAlignment="1" applyProtection="1">
      <alignment vertical="center"/>
      <protection hidden="1"/>
    </xf>
    <xf numFmtId="0" fontId="4" fillId="4" borderId="1" xfId="157" applyFont="1" applyFill="1" applyBorder="1" applyAlignment="1" applyProtection="1">
      <alignment vertical="center"/>
      <protection hidden="1"/>
    </xf>
    <xf numFmtId="0" fontId="1" fillId="0" borderId="0" xfId="157"/>
    <xf numFmtId="0" fontId="4" fillId="4" borderId="4" xfId="157" applyFont="1" applyFill="1" applyBorder="1" applyAlignment="1" applyProtection="1">
      <alignment vertical="center" wrapText="1"/>
      <protection hidden="1"/>
    </xf>
    <xf numFmtId="168" fontId="8" fillId="5" borderId="4" xfId="157" applyNumberFormat="1" applyFont="1" applyFill="1" applyBorder="1" applyAlignment="1" applyProtection="1">
      <alignment vertical="center"/>
      <protection hidden="1"/>
    </xf>
    <xf numFmtId="0" fontId="4" fillId="5" borderId="4" xfId="157" applyFont="1" applyFill="1" applyBorder="1" applyAlignment="1" applyProtection="1">
      <alignment vertical="center"/>
      <protection hidden="1"/>
    </xf>
    <xf numFmtId="0" fontId="4" fillId="0" borderId="36" xfId="157" applyFont="1" applyBorder="1" applyAlignment="1" applyProtection="1">
      <alignment vertical="center"/>
      <protection hidden="1"/>
    </xf>
    <xf numFmtId="168" fontId="4" fillId="5" borderId="4" xfId="157" applyNumberFormat="1" applyFont="1" applyFill="1" applyBorder="1" applyAlignment="1" applyProtection="1">
      <alignment vertical="center"/>
      <protection hidden="1"/>
    </xf>
    <xf numFmtId="167" fontId="4" fillId="5" borderId="4" xfId="157" applyNumberFormat="1" applyFont="1" applyFill="1" applyBorder="1" applyAlignment="1" applyProtection="1">
      <alignment vertical="center"/>
      <protection hidden="1"/>
    </xf>
    <xf numFmtId="168" fontId="4" fillId="5" borderId="46" xfId="157" applyNumberFormat="1" applyFont="1" applyFill="1" applyBorder="1" applyAlignment="1" applyProtection="1">
      <alignment vertical="center"/>
      <protection hidden="1"/>
    </xf>
    <xf numFmtId="0" fontId="4" fillId="5" borderId="46" xfId="157" applyFont="1" applyFill="1" applyBorder="1" applyAlignment="1" applyProtection="1">
      <alignment vertical="center"/>
      <protection hidden="1"/>
    </xf>
    <xf numFmtId="0" fontId="6" fillId="0" borderId="35" xfId="157" applyFont="1" applyBorder="1" applyAlignment="1" applyProtection="1">
      <alignment vertical="center"/>
      <protection hidden="1"/>
    </xf>
    <xf numFmtId="0" fontId="4" fillId="4" borderId="4" xfId="157" applyFont="1" applyFill="1" applyBorder="1" applyAlignment="1" applyProtection="1">
      <alignment horizontal="center" vertical="center"/>
      <protection hidden="1"/>
    </xf>
    <xf numFmtId="168" fontId="6" fillId="3" borderId="4" xfId="157" applyNumberFormat="1" applyFont="1" applyFill="1" applyBorder="1" applyAlignment="1" applyProtection="1">
      <alignment horizontal="right" vertical="center"/>
      <protection hidden="1"/>
    </xf>
    <xf numFmtId="4" fontId="6" fillId="3" borderId="4" xfId="157" applyNumberFormat="1" applyFont="1" applyFill="1" applyBorder="1" applyAlignment="1" applyProtection="1">
      <alignment horizontal="right" vertical="center"/>
      <protection hidden="1"/>
    </xf>
    <xf numFmtId="0" fontId="4" fillId="4" borderId="34" xfId="157" applyFont="1" applyFill="1" applyBorder="1" applyAlignment="1" applyProtection="1">
      <alignment vertical="center"/>
      <protection hidden="1"/>
    </xf>
    <xf numFmtId="0" fontId="4" fillId="4" borderId="4" xfId="157" applyFont="1" applyFill="1" applyBorder="1" applyAlignment="1" applyProtection="1">
      <alignment vertical="center"/>
      <protection hidden="1"/>
    </xf>
    <xf numFmtId="0" fontId="4" fillId="4" borderId="4" xfId="157" applyFont="1" applyFill="1" applyBorder="1" applyAlignment="1" applyProtection="1">
      <alignment horizontal="center" vertical="center" wrapText="1"/>
      <protection hidden="1"/>
    </xf>
    <xf numFmtId="0" fontId="22" fillId="0" borderId="0" xfId="157" applyFont="1" applyAlignment="1" applyProtection="1">
      <alignment vertical="center"/>
      <protection hidden="1"/>
    </xf>
    <xf numFmtId="0" fontId="10" fillId="0" borderId="0" xfId="157" applyFont="1" applyAlignment="1" applyProtection="1">
      <alignment vertical="center"/>
      <protection hidden="1"/>
    </xf>
    <xf numFmtId="0" fontId="9" fillId="0" borderId="0" xfId="157" applyFont="1" applyAlignment="1" applyProtection="1">
      <alignment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9" fontId="37" fillId="9" borderId="4" xfId="0" applyNumberFormat="1" applyFont="1" applyFill="1" applyBorder="1" applyAlignment="1">
      <alignment horizontal="left" vertical="center"/>
    </xf>
    <xf numFmtId="0" fontId="20" fillId="9" borderId="4" xfId="0" applyFont="1" applyFill="1" applyBorder="1" applyAlignment="1">
      <alignment vertical="center"/>
    </xf>
    <xf numFmtId="171" fontId="37" fillId="9" borderId="4" xfId="0" applyNumberFormat="1" applyFont="1" applyFill="1" applyBorder="1" applyAlignment="1">
      <alignment horizontal="right" vertical="center"/>
    </xf>
    <xf numFmtId="0" fontId="23" fillId="9" borderId="4" xfId="0" applyFont="1" applyFill="1" applyBorder="1" applyAlignment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  <protection hidden="1"/>
    </xf>
    <xf numFmtId="164" fontId="20" fillId="9" borderId="0" xfId="25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6" fillId="0" borderId="47" xfId="157" applyFont="1" applyBorder="1" applyAlignment="1">
      <alignment horizontal="center" vertical="center"/>
    </xf>
    <xf numFmtId="0" fontId="26" fillId="0" borderId="48" xfId="157" applyFont="1" applyBorder="1" applyAlignment="1">
      <alignment horizontal="center" vertical="center"/>
    </xf>
    <xf numFmtId="0" fontId="26" fillId="0" borderId="49" xfId="157" applyFont="1" applyBorder="1" applyAlignment="1">
      <alignment horizontal="center" vertical="center"/>
    </xf>
    <xf numFmtId="0" fontId="28" fillId="8" borderId="37" xfId="157" applyFont="1" applyFill="1" applyBorder="1" applyAlignment="1">
      <alignment horizontal="left" vertical="center" wrapText="1"/>
    </xf>
    <xf numFmtId="0" fontId="28" fillId="8" borderId="38" xfId="157" applyFont="1" applyFill="1" applyBorder="1" applyAlignment="1">
      <alignment horizontal="left" vertical="center" wrapText="1"/>
    </xf>
    <xf numFmtId="0" fontId="28" fillId="8" borderId="39" xfId="157" applyFont="1" applyFill="1" applyBorder="1" applyAlignment="1">
      <alignment horizontal="left" vertical="center" wrapText="1"/>
    </xf>
    <xf numFmtId="0" fontId="28" fillId="8" borderId="52" xfId="157" applyFont="1" applyFill="1" applyBorder="1" applyAlignment="1">
      <alignment horizontal="center" vertical="center"/>
    </xf>
    <xf numFmtId="0" fontId="28" fillId="8" borderId="53" xfId="157" applyFont="1" applyFill="1" applyBorder="1" applyAlignment="1">
      <alignment horizontal="center" vertical="center"/>
    </xf>
    <xf numFmtId="0" fontId="1" fillId="0" borderId="4" xfId="157" applyBorder="1" applyAlignment="1">
      <alignment horizontal="left" vertical="center"/>
    </xf>
    <xf numFmtId="0" fontId="1" fillId="0" borderId="55" xfId="157" applyBorder="1" applyAlignment="1">
      <alignment horizontal="left" vertical="center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1" fillId="0" borderId="4" xfId="157" applyBorder="1" applyAlignment="1">
      <alignment horizontal="left" vertical="center" wrapText="1"/>
    </xf>
    <xf numFmtId="0" fontId="1" fillId="0" borderId="55" xfId="157" applyBorder="1" applyAlignment="1">
      <alignment horizontal="left" vertical="center" wrapText="1"/>
    </xf>
    <xf numFmtId="0" fontId="1" fillId="0" borderId="58" xfId="157" applyBorder="1" applyAlignment="1">
      <alignment horizontal="left" vertical="center" wrapText="1"/>
    </xf>
    <xf numFmtId="0" fontId="1" fillId="0" borderId="59" xfId="157" applyBorder="1" applyAlignment="1">
      <alignment horizontal="left" vertical="center" wrapText="1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35" fillId="3" borderId="1" xfId="157" applyFont="1" applyFill="1" applyBorder="1" applyAlignment="1">
      <alignment horizontal="center" vertical="center" wrapText="1"/>
    </xf>
    <xf numFmtId="0" fontId="35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4" fillId="12" borderId="60" xfId="157" applyFont="1" applyFill="1" applyBorder="1" applyAlignment="1">
      <alignment vertical="center" wrapText="1"/>
    </xf>
    <xf numFmtId="0" fontId="34" fillId="12" borderId="61" xfId="157" applyFont="1" applyFill="1" applyBorder="1" applyAlignment="1">
      <alignment vertical="center" wrapText="1"/>
    </xf>
    <xf numFmtId="0" fontId="34" fillId="0" borderId="60" xfId="157" applyFont="1" applyBorder="1" applyAlignment="1">
      <alignment horizontal="center" vertical="center" wrapText="1"/>
    </xf>
    <xf numFmtId="0" fontId="34" fillId="0" borderId="61" xfId="157" applyFont="1" applyBorder="1" applyAlignment="1">
      <alignment horizontal="center" vertical="center" wrapText="1"/>
    </xf>
    <xf numFmtId="0" fontId="35" fillId="3" borderId="34" xfId="157" applyFont="1" applyFill="1" applyBorder="1" applyAlignment="1">
      <alignment horizontal="center" vertical="center" wrapText="1"/>
    </xf>
    <xf numFmtId="0" fontId="35" fillId="10" borderId="1" xfId="157" applyFont="1" applyFill="1" applyBorder="1" applyAlignment="1">
      <alignment horizontal="center" vertical="center" wrapText="1"/>
    </xf>
    <xf numFmtId="0" fontId="35" fillId="10" borderId="45" xfId="157" applyFont="1" applyFill="1" applyBorder="1" applyAlignment="1">
      <alignment horizontal="center" vertical="center" wrapText="1"/>
    </xf>
    <xf numFmtId="0" fontId="35" fillId="3" borderId="45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0" fontId="20" fillId="9" borderId="0" xfId="0" applyNumberFormat="1" applyFont="1" applyFill="1" applyBorder="1" applyAlignment="1" applyProtection="1">
      <alignment horizontal="center" vertical="center"/>
      <protection hidden="1"/>
    </xf>
    <xf numFmtId="168" fontId="4" fillId="6" borderId="1" xfId="157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157" applyNumberFormat="1" applyFont="1" applyFill="1" applyBorder="1" applyAlignment="1" applyProtection="1">
      <alignment horizontal="center" vertical="center"/>
      <protection locked="0" hidden="1"/>
    </xf>
    <xf numFmtId="0" fontId="29" fillId="8" borderId="41" xfId="158" applyFont="1" applyFill="1" applyBorder="1" applyAlignment="1">
      <alignment horizontal="left" vertical="center" wrapText="1"/>
    </xf>
    <xf numFmtId="0" fontId="29" fillId="8" borderId="0" xfId="158" applyFont="1" applyFill="1" applyAlignment="1">
      <alignment horizontal="left" vertical="center" wrapText="1"/>
    </xf>
    <xf numFmtId="0" fontId="29" fillId="8" borderId="47" xfId="158" applyFont="1" applyFill="1" applyBorder="1" applyAlignment="1">
      <alignment horizontal="left" vertical="center" wrapText="1"/>
    </xf>
    <xf numFmtId="0" fontId="28" fillId="8" borderId="41" xfId="157" applyFont="1" applyFill="1" applyBorder="1" applyAlignment="1">
      <alignment horizontal="left" vertical="center"/>
    </xf>
    <xf numFmtId="0" fontId="28" fillId="8" borderId="0" xfId="157" applyFont="1" applyFill="1" applyAlignment="1">
      <alignment horizontal="left" vertical="center"/>
    </xf>
    <xf numFmtId="0" fontId="28" fillId="8" borderId="42" xfId="157" applyFont="1" applyFill="1" applyBorder="1" applyAlignment="1">
      <alignment horizontal="left" vertical="center"/>
    </xf>
  </cellXfs>
  <cellStyles count="16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7" xfId="4" xr:uid="{00000000-0005-0000-0000-00009F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5"/>
      <c r="D3" s="56"/>
      <c r="E3" s="56"/>
      <c r="F3" s="56"/>
      <c r="G3" s="57"/>
    </row>
    <row r="4" spans="1:7" x14ac:dyDescent="0.2">
      <c r="A4" s="14"/>
      <c r="B4" s="3" t="s">
        <v>129</v>
      </c>
      <c r="C4" s="55"/>
      <c r="D4" s="56"/>
      <c r="E4" s="56"/>
      <c r="F4" s="56"/>
      <c r="G4" s="57"/>
    </row>
    <row r="5" spans="1:7" x14ac:dyDescent="0.2">
      <c r="A5" s="14"/>
      <c r="B5" s="3" t="s">
        <v>130</v>
      </c>
      <c r="C5" s="55"/>
      <c r="D5" s="56"/>
      <c r="E5" s="56"/>
      <c r="F5" s="56"/>
      <c r="G5" s="57"/>
    </row>
    <row r="6" spans="1:7" x14ac:dyDescent="0.2">
      <c r="A6" s="14"/>
      <c r="B6" s="4" t="s">
        <v>3</v>
      </c>
      <c r="C6" s="55"/>
      <c r="D6" s="56"/>
      <c r="E6" s="56"/>
      <c r="F6" s="56"/>
      <c r="G6" s="57"/>
    </row>
    <row r="7" spans="1:7" x14ac:dyDescent="0.2">
      <c r="A7" s="14"/>
      <c r="B7" s="4" t="s">
        <v>131</v>
      </c>
      <c r="C7" s="55"/>
      <c r="D7" s="56"/>
      <c r="E7" s="56"/>
      <c r="F7" s="56"/>
      <c r="G7" s="57"/>
    </row>
    <row r="8" spans="1:7" x14ac:dyDescent="0.2">
      <c r="A8" s="15"/>
      <c r="B8" s="16" t="s">
        <v>132</v>
      </c>
      <c r="C8" s="55"/>
      <c r="D8" s="56"/>
      <c r="E8" s="56"/>
      <c r="F8" s="56"/>
      <c r="G8" s="57"/>
    </row>
    <row r="9" spans="1:7" x14ac:dyDescent="0.2">
      <c r="A9" s="15"/>
      <c r="B9" s="16" t="s">
        <v>133</v>
      </c>
      <c r="C9" s="154"/>
      <c r="D9" s="56"/>
      <c r="E9" s="56"/>
      <c r="F9" s="56"/>
      <c r="G9" s="57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7" t="s">
        <v>136</v>
      </c>
      <c r="D13" s="278"/>
      <c r="E13" s="278"/>
      <c r="F13" s="279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6FC3-7C59-4CCA-9F71-832BE8F68119}">
  <dimension ref="A1:B46"/>
  <sheetViews>
    <sheetView workbookViewId="0"/>
  </sheetViews>
  <sheetFormatPr baseColWidth="10" defaultRowHeight="12.75" x14ac:dyDescent="0.2"/>
  <sheetData>
    <row r="1" spans="1:2" x14ac:dyDescent="0.2">
      <c r="A1" s="155" t="s">
        <v>360</v>
      </c>
      <c r="B1" s="155" t="s">
        <v>361</v>
      </c>
    </row>
    <row r="2" spans="1:2" x14ac:dyDescent="0.2">
      <c r="A2" s="155" t="s">
        <v>362</v>
      </c>
      <c r="B2" s="155" t="s">
        <v>363</v>
      </c>
    </row>
    <row r="3" spans="1:2" x14ac:dyDescent="0.2">
      <c r="A3" s="155" t="s">
        <v>364</v>
      </c>
      <c r="B3" s="155" t="s">
        <v>222</v>
      </c>
    </row>
    <row r="4" spans="1:2" x14ac:dyDescent="0.2">
      <c r="A4" s="155" t="s">
        <v>365</v>
      </c>
      <c r="B4" s="155" t="s">
        <v>366</v>
      </c>
    </row>
    <row r="5" spans="1:2" x14ac:dyDescent="0.2">
      <c r="A5" s="155" t="s">
        <v>367</v>
      </c>
      <c r="B5" s="155" t="s">
        <v>366</v>
      </c>
    </row>
    <row r="6" spans="1:2" x14ac:dyDescent="0.2">
      <c r="A6" s="155" t="s">
        <v>368</v>
      </c>
      <c r="B6" s="155" t="s">
        <v>369</v>
      </c>
    </row>
    <row r="7" spans="1:2" x14ac:dyDescent="0.2">
      <c r="A7" s="155" t="s">
        <v>370</v>
      </c>
      <c r="B7" s="155" t="s">
        <v>428</v>
      </c>
    </row>
    <row r="8" spans="1:2" x14ac:dyDescent="0.2">
      <c r="A8" s="155" t="s">
        <v>371</v>
      </c>
      <c r="B8" s="155" t="s">
        <v>372</v>
      </c>
    </row>
    <row r="9" spans="1:2" x14ac:dyDescent="0.2">
      <c r="A9" s="155" t="s">
        <v>373</v>
      </c>
      <c r="B9" s="155" t="s">
        <v>374</v>
      </c>
    </row>
    <row r="10" spans="1:2" x14ac:dyDescent="0.2">
      <c r="A10" s="155" t="s">
        <v>375</v>
      </c>
      <c r="B10" s="155" t="s">
        <v>376</v>
      </c>
    </row>
    <row r="11" spans="1:2" x14ac:dyDescent="0.2">
      <c r="A11" s="155" t="s">
        <v>377</v>
      </c>
      <c r="B11" s="155" t="s">
        <v>222</v>
      </c>
    </row>
    <row r="12" spans="1:2" x14ac:dyDescent="0.2">
      <c r="A12" s="155" t="s">
        <v>378</v>
      </c>
      <c r="B12" s="155" t="s">
        <v>222</v>
      </c>
    </row>
    <row r="13" spans="1:2" x14ac:dyDescent="0.2">
      <c r="A13" s="155" t="s">
        <v>379</v>
      </c>
      <c r="B13" s="155" t="s">
        <v>222</v>
      </c>
    </row>
    <row r="14" spans="1:2" x14ac:dyDescent="0.2">
      <c r="A14" s="155" t="s">
        <v>380</v>
      </c>
      <c r="B14" s="155" t="s">
        <v>222</v>
      </c>
    </row>
    <row r="15" spans="1:2" x14ac:dyDescent="0.2">
      <c r="A15" s="155" t="s">
        <v>381</v>
      </c>
      <c r="B15" s="155" t="s">
        <v>366</v>
      </c>
    </row>
    <row r="16" spans="1:2" x14ac:dyDescent="0.2">
      <c r="A16" s="155" t="s">
        <v>382</v>
      </c>
      <c r="B16" s="155" t="s">
        <v>383</v>
      </c>
    </row>
    <row r="17" spans="1:2" x14ac:dyDescent="0.2">
      <c r="A17" s="155" t="s">
        <v>384</v>
      </c>
      <c r="B17" s="155" t="s">
        <v>385</v>
      </c>
    </row>
    <row r="18" spans="1:2" x14ac:dyDescent="0.2">
      <c r="A18" s="155" t="s">
        <v>386</v>
      </c>
      <c r="B18" s="155" t="s">
        <v>387</v>
      </c>
    </row>
    <row r="19" spans="1:2" x14ac:dyDescent="0.2">
      <c r="A19" s="155" t="s">
        <v>388</v>
      </c>
      <c r="B19" s="155" t="s">
        <v>389</v>
      </c>
    </row>
    <row r="20" spans="1:2" x14ac:dyDescent="0.2">
      <c r="A20" s="155" t="s">
        <v>390</v>
      </c>
      <c r="B20" s="155" t="s">
        <v>222</v>
      </c>
    </row>
    <row r="21" spans="1:2" x14ac:dyDescent="0.2">
      <c r="A21" s="155" t="s">
        <v>391</v>
      </c>
      <c r="B21" s="155" t="s">
        <v>222</v>
      </c>
    </row>
    <row r="22" spans="1:2" x14ac:dyDescent="0.2">
      <c r="A22" s="155" t="s">
        <v>392</v>
      </c>
      <c r="B22" s="155" t="s">
        <v>222</v>
      </c>
    </row>
    <row r="23" spans="1:2" x14ac:dyDescent="0.2">
      <c r="A23" s="155" t="s">
        <v>393</v>
      </c>
      <c r="B23" s="155" t="s">
        <v>222</v>
      </c>
    </row>
    <row r="24" spans="1:2" x14ac:dyDescent="0.2">
      <c r="A24" s="155" t="s">
        <v>394</v>
      </c>
      <c r="B24" s="155" t="s">
        <v>222</v>
      </c>
    </row>
    <row r="25" spans="1:2" x14ac:dyDescent="0.2">
      <c r="A25" s="155" t="s">
        <v>395</v>
      </c>
      <c r="B25" s="155" t="s">
        <v>222</v>
      </c>
    </row>
    <row r="26" spans="1:2" x14ac:dyDescent="0.2">
      <c r="A26" s="155" t="s">
        <v>396</v>
      </c>
      <c r="B26" s="155" t="s">
        <v>222</v>
      </c>
    </row>
    <row r="27" spans="1:2" x14ac:dyDescent="0.2">
      <c r="A27" s="155" t="s">
        <v>397</v>
      </c>
      <c r="B27" s="155" t="s">
        <v>222</v>
      </c>
    </row>
    <row r="28" spans="1:2" x14ac:dyDescent="0.2">
      <c r="A28" s="155" t="s">
        <v>398</v>
      </c>
      <c r="B28" s="155" t="s">
        <v>222</v>
      </c>
    </row>
    <row r="29" spans="1:2" x14ac:dyDescent="0.2">
      <c r="A29" s="155" t="s">
        <v>399</v>
      </c>
      <c r="B29" s="155" t="s">
        <v>222</v>
      </c>
    </row>
    <row r="30" spans="1:2" x14ac:dyDescent="0.2">
      <c r="A30" s="155" t="s">
        <v>400</v>
      </c>
      <c r="B30" s="155" t="s">
        <v>222</v>
      </c>
    </row>
    <row r="31" spans="1:2" x14ac:dyDescent="0.2">
      <c r="A31" s="155" t="s">
        <v>401</v>
      </c>
      <c r="B31" s="155" t="s">
        <v>402</v>
      </c>
    </row>
    <row r="32" spans="1:2" x14ac:dyDescent="0.2">
      <c r="A32" s="155" t="s">
        <v>403</v>
      </c>
      <c r="B32" s="155" t="s">
        <v>222</v>
      </c>
    </row>
    <row r="33" spans="1:2" x14ac:dyDescent="0.2">
      <c r="A33" s="155" t="s">
        <v>404</v>
      </c>
      <c r="B33" s="155" t="s">
        <v>405</v>
      </c>
    </row>
    <row r="34" spans="1:2" x14ac:dyDescent="0.2">
      <c r="A34" s="155" t="s">
        <v>406</v>
      </c>
      <c r="B34" s="155" t="s">
        <v>407</v>
      </c>
    </row>
    <row r="35" spans="1:2" x14ac:dyDescent="0.2">
      <c r="A35" s="155" t="s">
        <v>408</v>
      </c>
      <c r="B35" s="155" t="s">
        <v>407</v>
      </c>
    </row>
    <row r="36" spans="1:2" x14ac:dyDescent="0.2">
      <c r="A36" s="155" t="s">
        <v>409</v>
      </c>
      <c r="B36" s="155" t="s">
        <v>410</v>
      </c>
    </row>
    <row r="37" spans="1:2" x14ac:dyDescent="0.2">
      <c r="A37" s="155" t="s">
        <v>411</v>
      </c>
      <c r="B37" s="155" t="s">
        <v>412</v>
      </c>
    </row>
    <row r="38" spans="1:2" x14ac:dyDescent="0.2">
      <c r="A38" s="155" t="s">
        <v>413</v>
      </c>
      <c r="B38" s="155" t="s">
        <v>414</v>
      </c>
    </row>
    <row r="39" spans="1:2" x14ac:dyDescent="0.2">
      <c r="A39" s="155" t="s">
        <v>415</v>
      </c>
      <c r="B39" s="155" t="s">
        <v>416</v>
      </c>
    </row>
    <row r="40" spans="1:2" x14ac:dyDescent="0.2">
      <c r="A40" s="155" t="s">
        <v>417</v>
      </c>
      <c r="B40" s="155" t="s">
        <v>418</v>
      </c>
    </row>
    <row r="41" spans="1:2" x14ac:dyDescent="0.2">
      <c r="A41" s="155" t="s">
        <v>419</v>
      </c>
      <c r="B41" s="155" t="s">
        <v>420</v>
      </c>
    </row>
    <row r="42" spans="1:2" x14ac:dyDescent="0.2">
      <c r="A42" s="155" t="s">
        <v>421</v>
      </c>
      <c r="B42" s="155" t="s">
        <v>422</v>
      </c>
    </row>
    <row r="43" spans="1:2" x14ac:dyDescent="0.2">
      <c r="A43" s="155" t="s">
        <v>423</v>
      </c>
      <c r="B43" s="155" t="s">
        <v>420</v>
      </c>
    </row>
    <row r="44" spans="1:2" x14ac:dyDescent="0.2">
      <c r="A44" s="155" t="s">
        <v>424</v>
      </c>
      <c r="B44" s="155" t="s">
        <v>422</v>
      </c>
    </row>
    <row r="45" spans="1:2" x14ac:dyDescent="0.2">
      <c r="A45" s="155" t="s">
        <v>425</v>
      </c>
      <c r="B45" s="155" t="s">
        <v>366</v>
      </c>
    </row>
    <row r="46" spans="1:2" x14ac:dyDescent="0.2">
      <c r="A46" s="155" t="s">
        <v>429</v>
      </c>
      <c r="B46" s="155" t="s">
        <v>222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76" customWidth="1"/>
    <col min="2" max="2" width="44" style="76" customWidth="1"/>
    <col min="3" max="3" width="15.140625" style="76" customWidth="1"/>
    <col min="4" max="16384" width="11.42578125" style="60"/>
  </cols>
  <sheetData>
    <row r="1" spans="1:5" ht="24.75" customHeight="1" x14ac:dyDescent="0.2">
      <c r="A1" s="58" t="s">
        <v>158</v>
      </c>
      <c r="B1" s="59"/>
      <c r="C1" s="59"/>
    </row>
    <row r="2" spans="1:5" ht="7.5" customHeight="1" thickBot="1" x14ac:dyDescent="0.25">
      <c r="A2" s="58"/>
      <c r="B2" s="59"/>
      <c r="C2" s="59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61"/>
      <c r="B4" s="62"/>
      <c r="C4" s="62"/>
    </row>
    <row r="5" spans="1:5" ht="29.1" customHeight="1" thickTop="1" x14ac:dyDescent="0.2">
      <c r="A5" s="63" t="s">
        <v>14</v>
      </c>
      <c r="B5" s="64" t="s">
        <v>19</v>
      </c>
      <c r="C5" s="65">
        <v>52</v>
      </c>
      <c r="E5" s="66"/>
    </row>
    <row r="6" spans="1:5" ht="29.1" customHeight="1" x14ac:dyDescent="0.2">
      <c r="A6" s="67" t="s">
        <v>10</v>
      </c>
      <c r="B6" s="68" t="s">
        <v>22</v>
      </c>
      <c r="C6" s="69">
        <v>104</v>
      </c>
      <c r="E6" s="66"/>
    </row>
    <row r="7" spans="1:5" ht="29.1" customHeight="1" x14ac:dyDescent="0.2">
      <c r="A7" s="67" t="s">
        <v>12</v>
      </c>
      <c r="B7" s="70" t="s">
        <v>186</v>
      </c>
      <c r="C7" s="69">
        <v>130</v>
      </c>
      <c r="E7" s="66"/>
    </row>
    <row r="8" spans="1:5" ht="29.1" customHeight="1" x14ac:dyDescent="0.2">
      <c r="A8" s="67" t="s">
        <v>11</v>
      </c>
      <c r="B8" s="68" t="s">
        <v>27</v>
      </c>
      <c r="C8" s="69">
        <v>156</v>
      </c>
      <c r="E8" s="66"/>
    </row>
    <row r="9" spans="1:5" ht="29.1" customHeight="1" x14ac:dyDescent="0.2">
      <c r="A9" s="67" t="s">
        <v>30</v>
      </c>
      <c r="B9" s="68" t="s">
        <v>31</v>
      </c>
      <c r="C9" s="69">
        <v>200</v>
      </c>
      <c r="E9" s="66"/>
    </row>
    <row r="10" spans="1:5" ht="29.1" customHeight="1" x14ac:dyDescent="0.2">
      <c r="A10" s="67" t="s">
        <v>13</v>
      </c>
      <c r="B10" s="68" t="s">
        <v>34</v>
      </c>
      <c r="C10" s="69">
        <v>250</v>
      </c>
      <c r="E10" s="66"/>
    </row>
    <row r="11" spans="1:5" ht="29.1" customHeight="1" x14ac:dyDescent="0.2">
      <c r="A11" s="67" t="s">
        <v>16</v>
      </c>
      <c r="B11" s="68" t="s">
        <v>37</v>
      </c>
      <c r="C11" s="69">
        <v>302</v>
      </c>
      <c r="E11" s="66"/>
    </row>
    <row r="12" spans="1:5" ht="29.1" customHeight="1" thickBot="1" x14ac:dyDescent="0.25">
      <c r="A12" s="67" t="s">
        <v>15</v>
      </c>
      <c r="B12" s="68" t="s">
        <v>40</v>
      </c>
      <c r="C12" s="69">
        <v>365</v>
      </c>
      <c r="E12" s="66"/>
    </row>
    <row r="13" spans="1:5" ht="29.1" customHeight="1" thickTop="1" x14ac:dyDescent="0.2">
      <c r="A13" s="63" t="s">
        <v>20</v>
      </c>
      <c r="B13" s="64" t="s">
        <v>21</v>
      </c>
      <c r="C13" s="65">
        <v>12</v>
      </c>
      <c r="E13" s="66"/>
    </row>
    <row r="14" spans="1:5" ht="29.1" customHeight="1" x14ac:dyDescent="0.2">
      <c r="A14" s="67" t="s">
        <v>23</v>
      </c>
      <c r="B14" s="68" t="s">
        <v>24</v>
      </c>
      <c r="C14" s="69">
        <v>24</v>
      </c>
      <c r="E14" s="66"/>
    </row>
    <row r="15" spans="1:5" ht="29.1" customHeight="1" x14ac:dyDescent="0.2">
      <c r="A15" s="67" t="s">
        <v>25</v>
      </c>
      <c r="B15" s="68" t="s">
        <v>26</v>
      </c>
      <c r="C15" s="69">
        <v>1</v>
      </c>
      <c r="E15" s="66"/>
    </row>
    <row r="16" spans="1:5" ht="29.1" customHeight="1" x14ac:dyDescent="0.2">
      <c r="A16" s="67" t="s">
        <v>28</v>
      </c>
      <c r="B16" s="68" t="s">
        <v>29</v>
      </c>
      <c r="C16" s="69">
        <v>2</v>
      </c>
      <c r="E16" s="66"/>
    </row>
    <row r="17" spans="1:5" ht="29.1" customHeight="1" x14ac:dyDescent="0.2">
      <c r="A17" s="67" t="s">
        <v>32</v>
      </c>
      <c r="B17" s="68" t="s">
        <v>33</v>
      </c>
      <c r="C17" s="69">
        <v>3</v>
      </c>
      <c r="E17" s="66"/>
    </row>
    <row r="18" spans="1:5" ht="29.1" customHeight="1" x14ac:dyDescent="0.2">
      <c r="A18" s="67" t="s">
        <v>35</v>
      </c>
      <c r="B18" s="68" t="s">
        <v>36</v>
      </c>
      <c r="C18" s="69">
        <v>4</v>
      </c>
      <c r="E18" s="66"/>
    </row>
    <row r="19" spans="1:5" ht="29.1" customHeight="1" x14ac:dyDescent="0.2">
      <c r="A19" s="67" t="s">
        <v>38</v>
      </c>
      <c r="B19" s="68" t="s">
        <v>39</v>
      </c>
      <c r="C19" s="69">
        <v>6</v>
      </c>
      <c r="E19" s="66"/>
    </row>
    <row r="20" spans="1:5" ht="29.1" customHeight="1" thickBot="1" x14ac:dyDescent="0.25">
      <c r="A20" s="71" t="s">
        <v>41</v>
      </c>
      <c r="B20" s="72" t="s">
        <v>42</v>
      </c>
      <c r="C20" s="73"/>
      <c r="E20" s="66"/>
    </row>
    <row r="21" spans="1:5" ht="15" customHeight="1" thickTop="1" x14ac:dyDescent="0.2">
      <c r="A21" s="74"/>
      <c r="B21" s="75"/>
      <c r="C21" s="7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E07C-9AAC-4C71-8506-CD7958FCAF8E}">
  <dimension ref="A1:O62"/>
  <sheetViews>
    <sheetView showGridLines="0" tabSelected="1" topLeftCell="A2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117" customWidth="1"/>
    <col min="2" max="11" width="9" style="117" customWidth="1"/>
    <col min="12" max="16384" width="10.85546875" style="117"/>
  </cols>
  <sheetData>
    <row r="1" spans="1:15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15" x14ac:dyDescent="0.2">
      <c r="A2" s="243" t="s">
        <v>198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5" ht="15" thickBot="1" x14ac:dyDescent="0.25">
      <c r="A3" s="116"/>
      <c r="B3" s="116"/>
      <c r="C3" s="116"/>
      <c r="D3" s="116"/>
      <c r="E3" s="116"/>
      <c r="F3" s="215"/>
      <c r="G3" s="116"/>
      <c r="H3" s="215"/>
      <c r="I3" s="215"/>
      <c r="J3" s="215"/>
      <c r="K3" s="215"/>
    </row>
    <row r="4" spans="1:15" ht="32.1" customHeight="1" thickBot="1" x14ac:dyDescent="0.25">
      <c r="B4" s="280" t="s">
        <v>199</v>
      </c>
      <c r="C4" s="281"/>
      <c r="D4" s="281"/>
      <c r="E4" s="281"/>
      <c r="F4" s="281"/>
      <c r="G4" s="281"/>
      <c r="H4" s="281"/>
      <c r="I4" s="281"/>
      <c r="J4" s="282"/>
      <c r="K4" s="116"/>
    </row>
    <row r="5" spans="1:15" ht="32.1" customHeight="1" x14ac:dyDescent="0.2">
      <c r="A5" s="242" t="s">
        <v>200</v>
      </c>
      <c r="B5" s="241" t="s">
        <v>201</v>
      </c>
      <c r="C5" s="241" t="s">
        <v>41</v>
      </c>
      <c r="D5" s="241" t="s">
        <v>202</v>
      </c>
      <c r="E5" s="241" t="s">
        <v>203</v>
      </c>
      <c r="F5" s="241" t="s">
        <v>204</v>
      </c>
      <c r="G5" s="241" t="s">
        <v>205</v>
      </c>
      <c r="H5" s="241" t="s">
        <v>206</v>
      </c>
      <c r="I5" s="240" t="s">
        <v>207</v>
      </c>
      <c r="J5" s="240" t="s">
        <v>443</v>
      </c>
    </row>
    <row r="6" spans="1:15" ht="119.1" customHeight="1" thickBot="1" x14ac:dyDescent="0.25">
      <c r="A6" s="239"/>
      <c r="B6" s="238" t="s">
        <v>208</v>
      </c>
      <c r="C6" s="238" t="s">
        <v>209</v>
      </c>
      <c r="D6" s="238" t="s">
        <v>210</v>
      </c>
      <c r="E6" s="238" t="s">
        <v>211</v>
      </c>
      <c r="F6" s="238" t="s">
        <v>212</v>
      </c>
      <c r="G6" s="238" t="s">
        <v>461</v>
      </c>
      <c r="H6" s="238" t="s">
        <v>213</v>
      </c>
      <c r="I6" s="238" t="s">
        <v>214</v>
      </c>
      <c r="J6" s="237" t="s">
        <v>215</v>
      </c>
    </row>
    <row r="7" spans="1:15" ht="24" customHeight="1" thickBot="1" x14ac:dyDescent="0.25">
      <c r="A7" s="328" t="s">
        <v>216</v>
      </c>
      <c r="B7" s="327"/>
      <c r="C7" s="327"/>
      <c r="D7" s="327"/>
      <c r="E7" s="327"/>
      <c r="F7" s="327"/>
      <c r="G7" s="327"/>
      <c r="H7" s="327"/>
      <c r="I7" s="327"/>
      <c r="J7" s="326"/>
    </row>
    <row r="8" spans="1:15" ht="72.95" customHeight="1" x14ac:dyDescent="0.2">
      <c r="A8" s="236" t="s">
        <v>217</v>
      </c>
      <c r="B8" s="118" t="s">
        <v>218</v>
      </c>
      <c r="C8" s="119" t="s">
        <v>218</v>
      </c>
      <c r="D8" s="119" t="s">
        <v>13</v>
      </c>
      <c r="E8" s="119" t="s">
        <v>218</v>
      </c>
      <c r="F8" s="119" t="s">
        <v>218</v>
      </c>
      <c r="G8" s="119" t="s">
        <v>218</v>
      </c>
      <c r="H8" s="119" t="s">
        <v>218</v>
      </c>
      <c r="I8" s="119" t="s">
        <v>218</v>
      </c>
      <c r="J8" s="120" t="s">
        <v>218</v>
      </c>
    </row>
    <row r="9" spans="1:15" ht="72.95" customHeight="1" x14ac:dyDescent="0.2">
      <c r="A9" s="224" t="s">
        <v>219</v>
      </c>
      <c r="B9" s="121" t="s">
        <v>218</v>
      </c>
      <c r="C9" s="122" t="s">
        <v>218</v>
      </c>
      <c r="D9" s="122" t="s">
        <v>13</v>
      </c>
      <c r="E9" s="122" t="s">
        <v>218</v>
      </c>
      <c r="F9" s="122" t="s">
        <v>218</v>
      </c>
      <c r="G9" s="122" t="s">
        <v>218</v>
      </c>
      <c r="H9" s="122" t="s">
        <v>218</v>
      </c>
      <c r="I9" s="122" t="s">
        <v>218</v>
      </c>
      <c r="J9" s="123" t="s">
        <v>218</v>
      </c>
    </row>
    <row r="10" spans="1:15" ht="72.95" customHeight="1" x14ac:dyDescent="0.2">
      <c r="A10" s="224" t="s">
        <v>220</v>
      </c>
      <c r="B10" s="223" t="s">
        <v>20</v>
      </c>
      <c r="C10" s="222" t="s">
        <v>20</v>
      </c>
      <c r="D10" s="222" t="s">
        <v>20</v>
      </c>
      <c r="E10" s="222" t="s">
        <v>20</v>
      </c>
      <c r="F10" s="222" t="s">
        <v>20</v>
      </c>
      <c r="G10" s="222" t="s">
        <v>20</v>
      </c>
      <c r="H10" s="222" t="s">
        <v>20</v>
      </c>
      <c r="I10" s="222" t="s">
        <v>20</v>
      </c>
      <c r="J10" s="221" t="s">
        <v>20</v>
      </c>
    </row>
    <row r="11" spans="1:15" ht="72.95" customHeight="1" x14ac:dyDescent="0.2">
      <c r="A11" s="224" t="s">
        <v>221</v>
      </c>
      <c r="B11" s="223" t="s">
        <v>14</v>
      </c>
      <c r="C11" s="222" t="s">
        <v>14</v>
      </c>
      <c r="D11" s="222" t="s">
        <v>222</v>
      </c>
      <c r="E11" s="222" t="s">
        <v>14</v>
      </c>
      <c r="F11" s="222" t="s">
        <v>222</v>
      </c>
      <c r="G11" s="222" t="s">
        <v>14</v>
      </c>
      <c r="H11" s="222" t="s">
        <v>14</v>
      </c>
      <c r="I11" s="222" t="s">
        <v>14</v>
      </c>
      <c r="J11" s="221" t="s">
        <v>14</v>
      </c>
    </row>
    <row r="12" spans="1:15" ht="72.95" customHeight="1" x14ac:dyDescent="0.2">
      <c r="A12" s="224" t="s">
        <v>460</v>
      </c>
      <c r="B12" s="223"/>
      <c r="C12" s="222"/>
      <c r="D12" s="222"/>
      <c r="E12" s="222"/>
      <c r="F12" s="222"/>
      <c r="G12" s="222" t="s">
        <v>14</v>
      </c>
      <c r="H12" s="222"/>
      <c r="I12" s="222"/>
      <c r="J12" s="221"/>
      <c r="K12" s="215"/>
      <c r="L12" s="215"/>
      <c r="M12" s="215"/>
      <c r="N12" s="215"/>
      <c r="O12" s="215"/>
    </row>
    <row r="13" spans="1:15" ht="72.95" customHeight="1" x14ac:dyDescent="0.2">
      <c r="A13" s="224" t="s">
        <v>223</v>
      </c>
      <c r="B13" s="223" t="s">
        <v>20</v>
      </c>
      <c r="C13" s="222" t="s">
        <v>20</v>
      </c>
      <c r="D13" s="222" t="s">
        <v>222</v>
      </c>
      <c r="E13" s="222" t="s">
        <v>20</v>
      </c>
      <c r="F13" s="222" t="s">
        <v>20</v>
      </c>
      <c r="G13" s="222" t="s">
        <v>20</v>
      </c>
      <c r="H13" s="222" t="s">
        <v>20</v>
      </c>
      <c r="I13" s="222"/>
      <c r="J13" s="221" t="s">
        <v>20</v>
      </c>
    </row>
    <row r="14" spans="1:15" ht="72.95" customHeight="1" x14ac:dyDescent="0.2">
      <c r="A14" s="224" t="s">
        <v>224</v>
      </c>
      <c r="B14" s="223" t="s">
        <v>14</v>
      </c>
      <c r="C14" s="222" t="s">
        <v>14</v>
      </c>
      <c r="D14" s="222" t="s">
        <v>14</v>
      </c>
      <c r="E14" s="222" t="s">
        <v>14</v>
      </c>
      <c r="F14" s="222" t="s">
        <v>14</v>
      </c>
      <c r="G14" s="222" t="s">
        <v>14</v>
      </c>
      <c r="H14" s="222" t="s">
        <v>14</v>
      </c>
      <c r="I14" s="222" t="s">
        <v>14</v>
      </c>
      <c r="J14" s="221" t="s">
        <v>14</v>
      </c>
    </row>
    <row r="15" spans="1:15" ht="72.95" customHeight="1" x14ac:dyDescent="0.2">
      <c r="A15" s="224" t="s">
        <v>225</v>
      </c>
      <c r="B15" s="227" t="s">
        <v>28</v>
      </c>
      <c r="C15" s="226" t="s">
        <v>28</v>
      </c>
      <c r="D15" s="226" t="s">
        <v>28</v>
      </c>
      <c r="E15" s="226" t="s">
        <v>28</v>
      </c>
      <c r="F15" s="226" t="s">
        <v>28</v>
      </c>
      <c r="G15" s="226" t="s">
        <v>28</v>
      </c>
      <c r="H15" s="226" t="s">
        <v>28</v>
      </c>
      <c r="I15" s="226" t="s">
        <v>28</v>
      </c>
      <c r="J15" s="225" t="s">
        <v>28</v>
      </c>
    </row>
    <row r="16" spans="1:15" ht="72.95" customHeight="1" x14ac:dyDescent="0.2">
      <c r="A16" s="224" t="s">
        <v>226</v>
      </c>
      <c r="B16" s="227" t="s">
        <v>25</v>
      </c>
      <c r="C16" s="226" t="s">
        <v>25</v>
      </c>
      <c r="D16" s="226" t="s">
        <v>25</v>
      </c>
      <c r="E16" s="226" t="s">
        <v>25</v>
      </c>
      <c r="F16" s="226" t="s">
        <v>25</v>
      </c>
      <c r="G16" s="226" t="s">
        <v>25</v>
      </c>
      <c r="H16" s="226" t="s">
        <v>25</v>
      </c>
      <c r="I16" s="226" t="s">
        <v>25</v>
      </c>
      <c r="J16" s="225" t="s">
        <v>25</v>
      </c>
    </row>
    <row r="17" spans="1:15" ht="72.95" customHeight="1" x14ac:dyDescent="0.2">
      <c r="A17" s="224" t="s">
        <v>227</v>
      </c>
      <c r="B17" s="223" t="s">
        <v>25</v>
      </c>
      <c r="C17" s="222" t="s">
        <v>25</v>
      </c>
      <c r="D17" s="222" t="s">
        <v>222</v>
      </c>
      <c r="E17" s="222" t="s">
        <v>25</v>
      </c>
      <c r="F17" s="222" t="s">
        <v>25</v>
      </c>
      <c r="G17" s="222" t="s">
        <v>25</v>
      </c>
      <c r="H17" s="222" t="s">
        <v>25</v>
      </c>
      <c r="I17" s="222" t="s">
        <v>25</v>
      </c>
      <c r="J17" s="221" t="s">
        <v>25</v>
      </c>
    </row>
    <row r="18" spans="1:15" ht="72.95" customHeight="1" x14ac:dyDescent="0.2">
      <c r="A18" s="224" t="s">
        <v>445</v>
      </c>
      <c r="B18" s="223"/>
      <c r="C18" s="222"/>
      <c r="D18" s="222"/>
      <c r="E18" s="222" t="s">
        <v>11</v>
      </c>
      <c r="F18" s="222" t="s">
        <v>11</v>
      </c>
      <c r="G18" s="222"/>
      <c r="H18" s="222"/>
      <c r="I18" s="222"/>
      <c r="J18" s="221"/>
      <c r="K18" s="215"/>
      <c r="L18" s="215"/>
      <c r="M18" s="215"/>
      <c r="N18" s="215"/>
      <c r="O18" s="215"/>
    </row>
    <row r="19" spans="1:15" ht="72.95" customHeight="1" x14ac:dyDescent="0.2">
      <c r="A19" s="224" t="s">
        <v>228</v>
      </c>
      <c r="B19" s="227" t="s">
        <v>28</v>
      </c>
      <c r="C19" s="226" t="s">
        <v>28</v>
      </c>
      <c r="D19" s="226"/>
      <c r="E19" s="226"/>
      <c r="F19" s="226"/>
      <c r="G19" s="226"/>
      <c r="H19" s="226" t="s">
        <v>28</v>
      </c>
      <c r="I19" s="226" t="s">
        <v>28</v>
      </c>
      <c r="J19" s="225" t="s">
        <v>28</v>
      </c>
    </row>
    <row r="20" spans="1:15" ht="72.95" customHeight="1" x14ac:dyDescent="0.2">
      <c r="A20" s="224" t="s">
        <v>229</v>
      </c>
      <c r="B20" s="223" t="s">
        <v>25</v>
      </c>
      <c r="C20" s="222" t="s">
        <v>25</v>
      </c>
      <c r="D20" s="222"/>
      <c r="E20" s="222"/>
      <c r="F20" s="222"/>
      <c r="G20" s="222"/>
      <c r="H20" s="222" t="s">
        <v>25</v>
      </c>
      <c r="I20" s="222" t="s">
        <v>25</v>
      </c>
      <c r="J20" s="221" t="s">
        <v>25</v>
      </c>
    </row>
    <row r="21" spans="1:15" ht="72.95" customHeight="1" x14ac:dyDescent="0.2">
      <c r="A21" s="224" t="s">
        <v>230</v>
      </c>
      <c r="B21" s="223" t="s">
        <v>20</v>
      </c>
      <c r="C21" s="222" t="s">
        <v>20</v>
      </c>
      <c r="D21" s="222" t="s">
        <v>20</v>
      </c>
      <c r="E21" s="222" t="s">
        <v>20</v>
      </c>
      <c r="F21" s="222" t="s">
        <v>20</v>
      </c>
      <c r="G21" s="222" t="s">
        <v>20</v>
      </c>
      <c r="H21" s="222" t="s">
        <v>20</v>
      </c>
      <c r="I21" s="222" t="s">
        <v>20</v>
      </c>
      <c r="J21" s="221" t="s">
        <v>20</v>
      </c>
    </row>
    <row r="22" spans="1:15" ht="72.95" customHeight="1" x14ac:dyDescent="0.2">
      <c r="A22" s="224" t="s">
        <v>231</v>
      </c>
      <c r="B22" s="223"/>
      <c r="C22" s="222"/>
      <c r="D22" s="222"/>
      <c r="E22" s="222" t="s">
        <v>218</v>
      </c>
      <c r="F22" s="222" t="s">
        <v>405</v>
      </c>
      <c r="G22" s="222"/>
      <c r="H22" s="222"/>
      <c r="I22" s="222"/>
      <c r="J22" s="221"/>
    </row>
    <row r="23" spans="1:15" ht="72.95" customHeight="1" x14ac:dyDescent="0.2">
      <c r="A23" s="224" t="s">
        <v>195</v>
      </c>
      <c r="B23" s="223" t="s">
        <v>41</v>
      </c>
      <c r="C23" s="222" t="s">
        <v>41</v>
      </c>
      <c r="D23" s="222" t="s">
        <v>41</v>
      </c>
      <c r="E23" s="222" t="s">
        <v>41</v>
      </c>
      <c r="F23" s="222" t="s">
        <v>41</v>
      </c>
      <c r="G23" s="222" t="s">
        <v>41</v>
      </c>
      <c r="H23" s="222" t="s">
        <v>41</v>
      </c>
      <c r="I23" s="222" t="s">
        <v>41</v>
      </c>
      <c r="J23" s="221" t="s">
        <v>41</v>
      </c>
    </row>
    <row r="24" spans="1:15" ht="72.95" customHeight="1" x14ac:dyDescent="0.2">
      <c r="A24" s="224" t="s">
        <v>232</v>
      </c>
      <c r="B24" s="227" t="s">
        <v>25</v>
      </c>
      <c r="C24" s="226" t="s">
        <v>25</v>
      </c>
      <c r="D24" s="226" t="s">
        <v>25</v>
      </c>
      <c r="E24" s="226" t="s">
        <v>25</v>
      </c>
      <c r="F24" s="226" t="s">
        <v>25</v>
      </c>
      <c r="G24" s="226" t="s">
        <v>25</v>
      </c>
      <c r="H24" s="226" t="s">
        <v>25</v>
      </c>
      <c r="I24" s="226" t="s">
        <v>25</v>
      </c>
      <c r="J24" s="225" t="s">
        <v>25</v>
      </c>
    </row>
    <row r="25" spans="1:15" ht="95.1" customHeight="1" x14ac:dyDescent="0.2">
      <c r="A25" s="224" t="s">
        <v>233</v>
      </c>
      <c r="B25" s="223" t="s">
        <v>222</v>
      </c>
      <c r="C25" s="222" t="s">
        <v>222</v>
      </c>
      <c r="D25" s="222" t="s">
        <v>13</v>
      </c>
      <c r="E25" s="222" t="s">
        <v>222</v>
      </c>
      <c r="F25" s="222" t="s">
        <v>222</v>
      </c>
      <c r="G25" s="222" t="s">
        <v>222</v>
      </c>
      <c r="H25" s="222" t="s">
        <v>222</v>
      </c>
      <c r="I25" s="222"/>
      <c r="J25" s="221" t="s">
        <v>222</v>
      </c>
    </row>
    <row r="26" spans="1:15" ht="72.95" customHeight="1" x14ac:dyDescent="0.2">
      <c r="A26" s="224" t="s">
        <v>234</v>
      </c>
      <c r="B26" s="223" t="s">
        <v>222</v>
      </c>
      <c r="C26" s="222" t="s">
        <v>222</v>
      </c>
      <c r="D26" s="222" t="s">
        <v>13</v>
      </c>
      <c r="E26" s="222" t="s">
        <v>222</v>
      </c>
      <c r="F26" s="222" t="s">
        <v>222</v>
      </c>
      <c r="G26" s="222" t="s">
        <v>222</v>
      </c>
      <c r="H26" s="222" t="s">
        <v>222</v>
      </c>
      <c r="I26" s="222"/>
      <c r="J26" s="221" t="s">
        <v>222</v>
      </c>
    </row>
    <row r="27" spans="1:15" ht="72.95" customHeight="1" x14ac:dyDescent="0.2">
      <c r="A27" s="224" t="s">
        <v>235</v>
      </c>
      <c r="B27" s="223"/>
      <c r="C27" s="222"/>
      <c r="D27" s="222" t="s">
        <v>41</v>
      </c>
      <c r="E27" s="222"/>
      <c r="F27" s="222"/>
      <c r="G27" s="222"/>
      <c r="H27" s="222"/>
      <c r="I27" s="222"/>
      <c r="J27" s="221"/>
    </row>
    <row r="28" spans="1:15" ht="72.95" customHeight="1" x14ac:dyDescent="0.2">
      <c r="A28" s="224" t="s">
        <v>236</v>
      </c>
      <c r="B28" s="223"/>
      <c r="C28" s="222"/>
      <c r="D28" s="222" t="s">
        <v>13</v>
      </c>
      <c r="E28" s="222"/>
      <c r="F28" s="222"/>
      <c r="G28" s="222"/>
      <c r="H28" s="222"/>
      <c r="I28" s="222"/>
      <c r="J28" s="221"/>
    </row>
    <row r="29" spans="1:15" ht="72.95" customHeight="1" x14ac:dyDescent="0.2">
      <c r="A29" s="224" t="s">
        <v>237</v>
      </c>
      <c r="B29" s="223"/>
      <c r="C29" s="222"/>
      <c r="D29" s="222" t="s">
        <v>13</v>
      </c>
      <c r="E29" s="222"/>
      <c r="F29" s="222"/>
      <c r="G29" s="222"/>
      <c r="H29" s="222"/>
      <c r="I29" s="222"/>
      <c r="J29" s="221"/>
    </row>
    <row r="30" spans="1:15" ht="72.95" customHeight="1" x14ac:dyDescent="0.2">
      <c r="A30" s="224" t="s">
        <v>238</v>
      </c>
      <c r="B30" s="223"/>
      <c r="C30" s="222"/>
      <c r="D30" s="222" t="s">
        <v>13</v>
      </c>
      <c r="E30" s="222"/>
      <c r="F30" s="222"/>
      <c r="G30" s="222"/>
      <c r="H30" s="222"/>
      <c r="I30" s="222"/>
      <c r="J30" s="221"/>
    </row>
    <row r="31" spans="1:15" ht="72.95" customHeight="1" x14ac:dyDescent="0.2">
      <c r="A31" s="124" t="s">
        <v>239</v>
      </c>
      <c r="B31" s="223"/>
      <c r="C31" s="222"/>
      <c r="D31" s="222" t="s">
        <v>13</v>
      </c>
      <c r="E31" s="222"/>
      <c r="F31" s="222"/>
      <c r="G31" s="222"/>
      <c r="H31" s="222"/>
      <c r="I31" s="222"/>
      <c r="J31" s="221"/>
    </row>
    <row r="32" spans="1:15" ht="72.95" customHeight="1" x14ac:dyDescent="0.2">
      <c r="A32" s="224" t="s">
        <v>240</v>
      </c>
      <c r="B32" s="223"/>
      <c r="C32" s="222"/>
      <c r="D32" s="226" t="s">
        <v>28</v>
      </c>
      <c r="E32" s="222"/>
      <c r="F32" s="222"/>
      <c r="G32" s="222"/>
      <c r="H32" s="222"/>
      <c r="I32" s="222"/>
      <c r="J32" s="221"/>
    </row>
    <row r="33" spans="1:11" ht="72.95" customHeight="1" thickBot="1" x14ac:dyDescent="0.25">
      <c r="A33" s="220" t="s">
        <v>241</v>
      </c>
      <c r="B33" s="235"/>
      <c r="C33" s="234"/>
      <c r="D33" s="218" t="s">
        <v>32</v>
      </c>
      <c r="E33" s="234"/>
      <c r="F33" s="234"/>
      <c r="G33" s="234"/>
      <c r="H33" s="234"/>
      <c r="I33" s="234"/>
      <c r="J33" s="233"/>
    </row>
    <row r="34" spans="1:11" ht="26.1" customHeight="1" thickBot="1" x14ac:dyDescent="0.25">
      <c r="A34" s="325" t="s">
        <v>242</v>
      </c>
      <c r="B34" s="324"/>
      <c r="C34" s="324"/>
      <c r="D34" s="324"/>
      <c r="E34" s="324"/>
      <c r="F34" s="324"/>
      <c r="G34" s="324"/>
      <c r="H34" s="324"/>
      <c r="I34" s="324"/>
      <c r="J34" s="323"/>
    </row>
    <row r="35" spans="1:11" ht="188.25" customHeight="1" x14ac:dyDescent="0.2">
      <c r="A35" s="232" t="s">
        <v>459</v>
      </c>
      <c r="B35" s="231" t="s">
        <v>218</v>
      </c>
      <c r="C35" s="230" t="s">
        <v>218</v>
      </c>
      <c r="D35" s="230" t="s">
        <v>218</v>
      </c>
      <c r="E35" s="230" t="s">
        <v>218</v>
      </c>
      <c r="F35" s="230" t="s">
        <v>218</v>
      </c>
      <c r="G35" s="230" t="s">
        <v>218</v>
      </c>
      <c r="H35" s="230" t="s">
        <v>218</v>
      </c>
      <c r="I35" s="230" t="s">
        <v>218</v>
      </c>
      <c r="J35" s="229" t="s">
        <v>218</v>
      </c>
    </row>
    <row r="36" spans="1:11" ht="72.95" customHeight="1" x14ac:dyDescent="0.2">
      <c r="A36" s="228" t="s">
        <v>444</v>
      </c>
      <c r="B36" s="223" t="s">
        <v>218</v>
      </c>
      <c r="C36" s="222" t="s">
        <v>218</v>
      </c>
      <c r="D36" s="222" t="s">
        <v>218</v>
      </c>
      <c r="E36" s="222" t="s">
        <v>218</v>
      </c>
      <c r="F36" s="222" t="s">
        <v>218</v>
      </c>
      <c r="G36" s="222" t="s">
        <v>218</v>
      </c>
      <c r="H36" s="222" t="s">
        <v>218</v>
      </c>
      <c r="I36" s="222" t="s">
        <v>218</v>
      </c>
      <c r="J36" s="221" t="s">
        <v>218</v>
      </c>
    </row>
    <row r="37" spans="1:11" ht="72.95" customHeight="1" x14ac:dyDescent="0.2">
      <c r="A37" s="228" t="s">
        <v>243</v>
      </c>
      <c r="B37" s="223" t="s">
        <v>218</v>
      </c>
      <c r="C37" s="222" t="s">
        <v>218</v>
      </c>
      <c r="D37" s="222" t="s">
        <v>218</v>
      </c>
      <c r="E37" s="222" t="s">
        <v>218</v>
      </c>
      <c r="F37" s="222" t="s">
        <v>218</v>
      </c>
      <c r="G37" s="222" t="s">
        <v>218</v>
      </c>
      <c r="H37" s="222" t="s">
        <v>218</v>
      </c>
      <c r="I37" s="222" t="s">
        <v>218</v>
      </c>
      <c r="J37" s="221" t="s">
        <v>218</v>
      </c>
    </row>
    <row r="38" spans="1:11" ht="57.95" customHeight="1" x14ac:dyDescent="0.2">
      <c r="A38" s="228" t="s">
        <v>244</v>
      </c>
      <c r="B38" s="227" t="s">
        <v>38</v>
      </c>
      <c r="C38" s="226" t="s">
        <v>38</v>
      </c>
      <c r="D38" s="226" t="s">
        <v>38</v>
      </c>
      <c r="E38" s="226" t="s">
        <v>38</v>
      </c>
      <c r="F38" s="226" t="s">
        <v>38</v>
      </c>
      <c r="G38" s="226" t="s">
        <v>38</v>
      </c>
      <c r="H38" s="226" t="s">
        <v>38</v>
      </c>
      <c r="I38" s="226" t="s">
        <v>38</v>
      </c>
      <c r="J38" s="225" t="s">
        <v>38</v>
      </c>
    </row>
    <row r="39" spans="1:11" ht="57.95" customHeight="1" x14ac:dyDescent="0.2">
      <c r="A39" s="224" t="s">
        <v>245</v>
      </c>
      <c r="B39" s="223"/>
      <c r="C39" s="222"/>
      <c r="D39" s="222" t="s">
        <v>222</v>
      </c>
      <c r="E39" s="222" t="s">
        <v>218</v>
      </c>
      <c r="F39" s="222" t="s">
        <v>218</v>
      </c>
      <c r="G39" s="222"/>
      <c r="H39" s="222" t="s">
        <v>218</v>
      </c>
      <c r="I39" s="222"/>
      <c r="J39" s="221"/>
    </row>
    <row r="40" spans="1:11" ht="56.1" customHeight="1" x14ac:dyDescent="0.2">
      <c r="A40" s="124" t="s">
        <v>246</v>
      </c>
      <c r="B40" s="223"/>
      <c r="C40" s="222"/>
      <c r="D40" s="222" t="s">
        <v>14</v>
      </c>
      <c r="E40" s="222"/>
      <c r="F40" s="222"/>
      <c r="G40" s="222"/>
      <c r="H40" s="222"/>
      <c r="I40" s="222"/>
      <c r="J40" s="221"/>
    </row>
    <row r="41" spans="1:11" ht="56.1" customHeight="1" x14ac:dyDescent="0.2">
      <c r="A41" s="224" t="s">
        <v>247</v>
      </c>
      <c r="B41" s="223" t="s">
        <v>32</v>
      </c>
      <c r="C41" s="222" t="s">
        <v>32</v>
      </c>
      <c r="D41" s="222" t="s">
        <v>32</v>
      </c>
      <c r="E41" s="222" t="s">
        <v>32</v>
      </c>
      <c r="F41" s="222" t="s">
        <v>32</v>
      </c>
      <c r="G41" s="222" t="s">
        <v>32</v>
      </c>
      <c r="H41" s="222" t="s">
        <v>32</v>
      </c>
      <c r="I41" s="222" t="s">
        <v>32</v>
      </c>
      <c r="J41" s="221" t="s">
        <v>32</v>
      </c>
    </row>
    <row r="42" spans="1:11" ht="56.1" customHeight="1" thickBot="1" x14ac:dyDescent="0.25">
      <c r="A42" s="220" t="s">
        <v>248</v>
      </c>
      <c r="B42" s="219" t="s">
        <v>25</v>
      </c>
      <c r="C42" s="218" t="s">
        <v>25</v>
      </c>
      <c r="D42" s="218" t="s">
        <v>25</v>
      </c>
      <c r="E42" s="218" t="s">
        <v>25</v>
      </c>
      <c r="F42" s="218" t="s">
        <v>25</v>
      </c>
      <c r="G42" s="218" t="s">
        <v>25</v>
      </c>
      <c r="H42" s="218" t="s">
        <v>25</v>
      </c>
      <c r="I42" s="218" t="s">
        <v>25</v>
      </c>
      <c r="J42" s="217" t="s">
        <v>25</v>
      </c>
    </row>
    <row r="43" spans="1:11" ht="45.95" customHeight="1" thickBot="1" x14ac:dyDescent="0.25">
      <c r="A43" s="216"/>
      <c r="B43" s="216"/>
      <c r="C43" s="216"/>
      <c r="D43" s="216"/>
      <c r="E43" s="216"/>
      <c r="F43" s="215"/>
      <c r="G43" s="216"/>
      <c r="H43" s="215"/>
      <c r="I43" s="215"/>
      <c r="J43" s="215"/>
      <c r="K43" s="215"/>
    </row>
    <row r="44" spans="1:11" ht="36.950000000000003" customHeight="1" thickBot="1" x14ac:dyDescent="0.25">
      <c r="A44" s="283" t="s">
        <v>249</v>
      </c>
      <c r="B44" s="284"/>
      <c r="C44" s="284"/>
      <c r="D44" s="284"/>
      <c r="E44" s="285"/>
      <c r="F44" s="214"/>
      <c r="G44" s="214"/>
      <c r="H44" s="116"/>
    </row>
    <row r="45" spans="1:11" ht="36.950000000000003" customHeight="1" x14ac:dyDescent="0.2">
      <c r="A45" s="213" t="s">
        <v>158</v>
      </c>
      <c r="B45" s="286" t="s">
        <v>250</v>
      </c>
      <c r="C45" s="286"/>
      <c r="D45" s="286"/>
      <c r="E45" s="287"/>
    </row>
    <row r="46" spans="1:11" s="125" customFormat="1" ht="27" customHeight="1" x14ac:dyDescent="0.2">
      <c r="A46" s="212" t="s">
        <v>15</v>
      </c>
      <c r="B46" s="288" t="s">
        <v>442</v>
      </c>
      <c r="C46" s="288"/>
      <c r="D46" s="288"/>
      <c r="E46" s="289"/>
    </row>
    <row r="47" spans="1:11" s="125" customFormat="1" ht="27" customHeight="1" x14ac:dyDescent="0.2">
      <c r="A47" s="212" t="s">
        <v>16</v>
      </c>
      <c r="B47" s="290" t="s">
        <v>441</v>
      </c>
      <c r="C47" s="291"/>
      <c r="D47" s="291"/>
      <c r="E47" s="292"/>
    </row>
    <row r="48" spans="1:11" s="125" customFormat="1" ht="27" customHeight="1" x14ac:dyDescent="0.2">
      <c r="A48" s="212" t="s">
        <v>13</v>
      </c>
      <c r="B48" s="290" t="s">
        <v>440</v>
      </c>
      <c r="C48" s="291"/>
      <c r="D48" s="291"/>
      <c r="E48" s="292"/>
    </row>
    <row r="49" spans="1:5" s="125" customFormat="1" ht="27" customHeight="1" x14ac:dyDescent="0.2">
      <c r="A49" s="212" t="s">
        <v>30</v>
      </c>
      <c r="B49" s="288" t="s">
        <v>439</v>
      </c>
      <c r="C49" s="288"/>
      <c r="D49" s="288"/>
      <c r="E49" s="289"/>
    </row>
    <row r="50" spans="1:5" s="125" customFormat="1" ht="27" customHeight="1" x14ac:dyDescent="0.2">
      <c r="A50" s="212" t="s">
        <v>11</v>
      </c>
      <c r="B50" s="288" t="s">
        <v>438</v>
      </c>
      <c r="C50" s="288"/>
      <c r="D50" s="288"/>
      <c r="E50" s="289"/>
    </row>
    <row r="51" spans="1:5" s="125" customFormat="1" ht="27" customHeight="1" x14ac:dyDescent="0.2">
      <c r="A51" s="212" t="s">
        <v>10</v>
      </c>
      <c r="B51" s="288" t="s">
        <v>437</v>
      </c>
      <c r="C51" s="288"/>
      <c r="D51" s="288"/>
      <c r="E51" s="289"/>
    </row>
    <row r="52" spans="1:5" s="125" customFormat="1" ht="27" customHeight="1" x14ac:dyDescent="0.2">
      <c r="A52" s="212" t="s">
        <v>12</v>
      </c>
      <c r="B52" s="288" t="s">
        <v>251</v>
      </c>
      <c r="C52" s="288"/>
      <c r="D52" s="288"/>
      <c r="E52" s="289"/>
    </row>
    <row r="53" spans="1:5" s="125" customFormat="1" ht="41.1" customHeight="1" x14ac:dyDescent="0.2">
      <c r="A53" s="212" t="s">
        <v>14</v>
      </c>
      <c r="B53" s="288" t="s">
        <v>252</v>
      </c>
      <c r="C53" s="288"/>
      <c r="D53" s="288"/>
      <c r="E53" s="289"/>
    </row>
    <row r="54" spans="1:5" s="125" customFormat="1" ht="27" customHeight="1" x14ac:dyDescent="0.2">
      <c r="A54" s="212" t="s">
        <v>20</v>
      </c>
      <c r="B54" s="288" t="s">
        <v>436</v>
      </c>
      <c r="C54" s="288"/>
      <c r="D54" s="288"/>
      <c r="E54" s="289"/>
    </row>
    <row r="55" spans="1:5" s="125" customFormat="1" ht="44.1" customHeight="1" x14ac:dyDescent="0.2">
      <c r="A55" s="212" t="s">
        <v>23</v>
      </c>
      <c r="B55" s="297" t="s">
        <v>435</v>
      </c>
      <c r="C55" s="298"/>
      <c r="D55" s="298"/>
      <c r="E55" s="299"/>
    </row>
    <row r="56" spans="1:5" s="125" customFormat="1" ht="44.1" customHeight="1" x14ac:dyDescent="0.2">
      <c r="A56" s="212" t="s">
        <v>38</v>
      </c>
      <c r="B56" s="293" t="s">
        <v>434</v>
      </c>
      <c r="C56" s="293"/>
      <c r="D56" s="293"/>
      <c r="E56" s="294"/>
    </row>
    <row r="57" spans="1:5" s="125" customFormat="1" ht="39.950000000000003" customHeight="1" x14ac:dyDescent="0.2">
      <c r="A57" s="212" t="s">
        <v>35</v>
      </c>
      <c r="B57" s="293" t="s">
        <v>433</v>
      </c>
      <c r="C57" s="293"/>
      <c r="D57" s="293"/>
      <c r="E57" s="294"/>
    </row>
    <row r="58" spans="1:5" s="125" customFormat="1" ht="39.950000000000003" customHeight="1" x14ac:dyDescent="0.2">
      <c r="A58" s="212" t="s">
        <v>32</v>
      </c>
      <c r="B58" s="293" t="s">
        <v>432</v>
      </c>
      <c r="C58" s="293"/>
      <c r="D58" s="293"/>
      <c r="E58" s="294"/>
    </row>
    <row r="59" spans="1:5" s="125" customFormat="1" ht="39.950000000000003" customHeight="1" x14ac:dyDescent="0.2">
      <c r="A59" s="212" t="s">
        <v>28</v>
      </c>
      <c r="B59" s="293" t="s">
        <v>431</v>
      </c>
      <c r="C59" s="293"/>
      <c r="D59" s="293"/>
      <c r="E59" s="294"/>
    </row>
    <row r="60" spans="1:5" x14ac:dyDescent="0.2">
      <c r="A60" s="212" t="s">
        <v>25</v>
      </c>
      <c r="B60" s="290" t="s">
        <v>430</v>
      </c>
      <c r="C60" s="291"/>
      <c r="D60" s="291"/>
      <c r="E60" s="292"/>
    </row>
    <row r="61" spans="1:5" x14ac:dyDescent="0.2">
      <c r="A61" s="212" t="s">
        <v>41</v>
      </c>
      <c r="B61" s="288" t="s">
        <v>42</v>
      </c>
      <c r="C61" s="288"/>
      <c r="D61" s="288"/>
      <c r="E61" s="289"/>
    </row>
    <row r="62" spans="1:5" ht="15" thickBot="1" x14ac:dyDescent="0.25">
      <c r="A62" s="211" t="s">
        <v>218</v>
      </c>
      <c r="B62" s="295" t="s">
        <v>253</v>
      </c>
      <c r="C62" s="295"/>
      <c r="D62" s="295"/>
      <c r="E62" s="296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topLeftCell="A14" zoomScale="125" zoomScaleNormal="125" zoomScalePageLayoutView="125" workbookViewId="0">
      <selection activeCell="C1" sqref="C1:J1048576"/>
    </sheetView>
  </sheetViews>
  <sheetFormatPr baseColWidth="10" defaultColWidth="11.42578125" defaultRowHeight="35.1" customHeight="1" x14ac:dyDescent="0.2"/>
  <cols>
    <col min="1" max="1" width="35" style="143" customWidth="1"/>
    <col min="2" max="2" width="82.85546875" style="143" customWidth="1"/>
    <col min="3" max="248" width="11.42578125" style="128"/>
    <col min="249" max="249" width="60.140625" style="128" customWidth="1"/>
    <col min="250" max="250" width="82.85546875" style="128" customWidth="1"/>
    <col min="251" max="504" width="11.42578125" style="128"/>
    <col min="505" max="505" width="60.140625" style="128" customWidth="1"/>
    <col min="506" max="506" width="82.85546875" style="128" customWidth="1"/>
    <col min="507" max="760" width="11.42578125" style="128"/>
    <col min="761" max="761" width="60.140625" style="128" customWidth="1"/>
    <col min="762" max="762" width="82.85546875" style="128" customWidth="1"/>
    <col min="763" max="1016" width="11.42578125" style="128"/>
    <col min="1017" max="1017" width="60.140625" style="128" customWidth="1"/>
    <col min="1018" max="1018" width="82.85546875" style="128" customWidth="1"/>
    <col min="1019" max="1272" width="11.42578125" style="128"/>
    <col min="1273" max="1273" width="60.140625" style="128" customWidth="1"/>
    <col min="1274" max="1274" width="82.85546875" style="128" customWidth="1"/>
    <col min="1275" max="1528" width="11.42578125" style="128"/>
    <col min="1529" max="1529" width="60.140625" style="128" customWidth="1"/>
    <col min="1530" max="1530" width="82.85546875" style="128" customWidth="1"/>
    <col min="1531" max="1784" width="11.42578125" style="128"/>
    <col min="1785" max="1785" width="60.140625" style="128" customWidth="1"/>
    <col min="1786" max="1786" width="82.85546875" style="128" customWidth="1"/>
    <col min="1787" max="2040" width="11.42578125" style="128"/>
    <col min="2041" max="2041" width="60.140625" style="128" customWidth="1"/>
    <col min="2042" max="2042" width="82.85546875" style="128" customWidth="1"/>
    <col min="2043" max="2296" width="11.42578125" style="128"/>
    <col min="2297" max="2297" width="60.140625" style="128" customWidth="1"/>
    <col min="2298" max="2298" width="82.85546875" style="128" customWidth="1"/>
    <col min="2299" max="2552" width="11.42578125" style="128"/>
    <col min="2553" max="2553" width="60.140625" style="128" customWidth="1"/>
    <col min="2554" max="2554" width="82.85546875" style="128" customWidth="1"/>
    <col min="2555" max="2808" width="11.42578125" style="128"/>
    <col min="2809" max="2809" width="60.140625" style="128" customWidth="1"/>
    <col min="2810" max="2810" width="82.85546875" style="128" customWidth="1"/>
    <col min="2811" max="3064" width="11.42578125" style="128"/>
    <col min="3065" max="3065" width="60.140625" style="128" customWidth="1"/>
    <col min="3066" max="3066" width="82.85546875" style="128" customWidth="1"/>
    <col min="3067" max="3320" width="11.42578125" style="128"/>
    <col min="3321" max="3321" width="60.140625" style="128" customWidth="1"/>
    <col min="3322" max="3322" width="82.85546875" style="128" customWidth="1"/>
    <col min="3323" max="3576" width="11.42578125" style="128"/>
    <col min="3577" max="3577" width="60.140625" style="128" customWidth="1"/>
    <col min="3578" max="3578" width="82.85546875" style="128" customWidth="1"/>
    <col min="3579" max="3832" width="11.42578125" style="128"/>
    <col min="3833" max="3833" width="60.140625" style="128" customWidth="1"/>
    <col min="3834" max="3834" width="82.85546875" style="128" customWidth="1"/>
    <col min="3835" max="4088" width="11.42578125" style="128"/>
    <col min="4089" max="4089" width="60.140625" style="128" customWidth="1"/>
    <col min="4090" max="4090" width="82.85546875" style="128" customWidth="1"/>
    <col min="4091" max="4344" width="11.42578125" style="128"/>
    <col min="4345" max="4345" width="60.140625" style="128" customWidth="1"/>
    <col min="4346" max="4346" width="82.85546875" style="128" customWidth="1"/>
    <col min="4347" max="4600" width="11.42578125" style="128"/>
    <col min="4601" max="4601" width="60.140625" style="128" customWidth="1"/>
    <col min="4602" max="4602" width="82.85546875" style="128" customWidth="1"/>
    <col min="4603" max="4856" width="11.42578125" style="128"/>
    <col min="4857" max="4857" width="60.140625" style="128" customWidth="1"/>
    <col min="4858" max="4858" width="82.85546875" style="128" customWidth="1"/>
    <col min="4859" max="5112" width="11.42578125" style="128"/>
    <col min="5113" max="5113" width="60.140625" style="128" customWidth="1"/>
    <col min="5114" max="5114" width="82.85546875" style="128" customWidth="1"/>
    <col min="5115" max="5368" width="11.42578125" style="128"/>
    <col min="5369" max="5369" width="60.140625" style="128" customWidth="1"/>
    <col min="5370" max="5370" width="82.85546875" style="128" customWidth="1"/>
    <col min="5371" max="5624" width="11.42578125" style="128"/>
    <col min="5625" max="5625" width="60.140625" style="128" customWidth="1"/>
    <col min="5626" max="5626" width="82.85546875" style="128" customWidth="1"/>
    <col min="5627" max="5880" width="11.42578125" style="128"/>
    <col min="5881" max="5881" width="60.140625" style="128" customWidth="1"/>
    <col min="5882" max="5882" width="82.85546875" style="128" customWidth="1"/>
    <col min="5883" max="6136" width="11.42578125" style="128"/>
    <col min="6137" max="6137" width="60.140625" style="128" customWidth="1"/>
    <col min="6138" max="6138" width="82.85546875" style="128" customWidth="1"/>
    <col min="6139" max="6392" width="11.42578125" style="128"/>
    <col min="6393" max="6393" width="60.140625" style="128" customWidth="1"/>
    <col min="6394" max="6394" width="82.85546875" style="128" customWidth="1"/>
    <col min="6395" max="6648" width="11.42578125" style="128"/>
    <col min="6649" max="6649" width="60.140625" style="128" customWidth="1"/>
    <col min="6650" max="6650" width="82.85546875" style="128" customWidth="1"/>
    <col min="6651" max="6904" width="11.42578125" style="128"/>
    <col min="6905" max="6905" width="60.140625" style="128" customWidth="1"/>
    <col min="6906" max="6906" width="82.85546875" style="128" customWidth="1"/>
    <col min="6907" max="7160" width="11.42578125" style="128"/>
    <col min="7161" max="7161" width="60.140625" style="128" customWidth="1"/>
    <col min="7162" max="7162" width="82.85546875" style="128" customWidth="1"/>
    <col min="7163" max="7416" width="11.42578125" style="128"/>
    <col min="7417" max="7417" width="60.140625" style="128" customWidth="1"/>
    <col min="7418" max="7418" width="82.85546875" style="128" customWidth="1"/>
    <col min="7419" max="7672" width="11.42578125" style="128"/>
    <col min="7673" max="7673" width="60.140625" style="128" customWidth="1"/>
    <col min="7674" max="7674" width="82.85546875" style="128" customWidth="1"/>
    <col min="7675" max="7928" width="11.42578125" style="128"/>
    <col min="7929" max="7929" width="60.140625" style="128" customWidth="1"/>
    <col min="7930" max="7930" width="82.85546875" style="128" customWidth="1"/>
    <col min="7931" max="8184" width="11.42578125" style="128"/>
    <col min="8185" max="8185" width="60.140625" style="128" customWidth="1"/>
    <col min="8186" max="8186" width="82.85546875" style="128" customWidth="1"/>
    <col min="8187" max="8440" width="11.42578125" style="128"/>
    <col min="8441" max="8441" width="60.140625" style="128" customWidth="1"/>
    <col min="8442" max="8442" width="82.85546875" style="128" customWidth="1"/>
    <col min="8443" max="8696" width="11.42578125" style="128"/>
    <col min="8697" max="8697" width="60.140625" style="128" customWidth="1"/>
    <col min="8698" max="8698" width="82.85546875" style="128" customWidth="1"/>
    <col min="8699" max="8952" width="11.42578125" style="128"/>
    <col min="8953" max="8953" width="60.140625" style="128" customWidth="1"/>
    <col min="8954" max="8954" width="82.85546875" style="128" customWidth="1"/>
    <col min="8955" max="9208" width="11.42578125" style="128"/>
    <col min="9209" max="9209" width="60.140625" style="128" customWidth="1"/>
    <col min="9210" max="9210" width="82.85546875" style="128" customWidth="1"/>
    <col min="9211" max="9464" width="11.42578125" style="128"/>
    <col min="9465" max="9465" width="60.140625" style="128" customWidth="1"/>
    <col min="9466" max="9466" width="82.85546875" style="128" customWidth="1"/>
    <col min="9467" max="9720" width="11.42578125" style="128"/>
    <col min="9721" max="9721" width="60.140625" style="128" customWidth="1"/>
    <col min="9722" max="9722" width="82.85546875" style="128" customWidth="1"/>
    <col min="9723" max="9976" width="11.42578125" style="128"/>
    <col min="9977" max="9977" width="60.140625" style="128" customWidth="1"/>
    <col min="9978" max="9978" width="82.85546875" style="128" customWidth="1"/>
    <col min="9979" max="10232" width="11.42578125" style="128"/>
    <col min="10233" max="10233" width="60.140625" style="128" customWidth="1"/>
    <col min="10234" max="10234" width="82.85546875" style="128" customWidth="1"/>
    <col min="10235" max="10488" width="11.42578125" style="128"/>
    <col min="10489" max="10489" width="60.140625" style="128" customWidth="1"/>
    <col min="10490" max="10490" width="82.85546875" style="128" customWidth="1"/>
    <col min="10491" max="10744" width="11.42578125" style="128"/>
    <col min="10745" max="10745" width="60.140625" style="128" customWidth="1"/>
    <col min="10746" max="10746" width="82.85546875" style="128" customWidth="1"/>
    <col min="10747" max="11000" width="11.42578125" style="128"/>
    <col min="11001" max="11001" width="60.140625" style="128" customWidth="1"/>
    <col min="11002" max="11002" width="82.85546875" style="128" customWidth="1"/>
    <col min="11003" max="11256" width="11.42578125" style="128"/>
    <col min="11257" max="11257" width="60.140625" style="128" customWidth="1"/>
    <col min="11258" max="11258" width="82.85546875" style="128" customWidth="1"/>
    <col min="11259" max="11512" width="11.42578125" style="128"/>
    <col min="11513" max="11513" width="60.140625" style="128" customWidth="1"/>
    <col min="11514" max="11514" width="82.85546875" style="128" customWidth="1"/>
    <col min="11515" max="11768" width="11.42578125" style="128"/>
    <col min="11769" max="11769" width="60.140625" style="128" customWidth="1"/>
    <col min="11770" max="11770" width="82.85546875" style="128" customWidth="1"/>
    <col min="11771" max="12024" width="11.42578125" style="128"/>
    <col min="12025" max="12025" width="60.140625" style="128" customWidth="1"/>
    <col min="12026" max="12026" width="82.85546875" style="128" customWidth="1"/>
    <col min="12027" max="12280" width="11.42578125" style="128"/>
    <col min="12281" max="12281" width="60.140625" style="128" customWidth="1"/>
    <col min="12282" max="12282" width="82.85546875" style="128" customWidth="1"/>
    <col min="12283" max="12536" width="11.42578125" style="128"/>
    <col min="12537" max="12537" width="60.140625" style="128" customWidth="1"/>
    <col min="12538" max="12538" width="82.85546875" style="128" customWidth="1"/>
    <col min="12539" max="12792" width="11.42578125" style="128"/>
    <col min="12793" max="12793" width="60.140625" style="128" customWidth="1"/>
    <col min="12794" max="12794" width="82.85546875" style="128" customWidth="1"/>
    <col min="12795" max="13048" width="11.42578125" style="128"/>
    <col min="13049" max="13049" width="60.140625" style="128" customWidth="1"/>
    <col min="13050" max="13050" width="82.85546875" style="128" customWidth="1"/>
    <col min="13051" max="13304" width="11.42578125" style="128"/>
    <col min="13305" max="13305" width="60.140625" style="128" customWidth="1"/>
    <col min="13306" max="13306" width="82.85546875" style="128" customWidth="1"/>
    <col min="13307" max="13560" width="11.42578125" style="128"/>
    <col min="13561" max="13561" width="60.140625" style="128" customWidth="1"/>
    <col min="13562" max="13562" width="82.85546875" style="128" customWidth="1"/>
    <col min="13563" max="13816" width="11.42578125" style="128"/>
    <col min="13817" max="13817" width="60.140625" style="128" customWidth="1"/>
    <col min="13818" max="13818" width="82.85546875" style="128" customWidth="1"/>
    <col min="13819" max="14072" width="11.42578125" style="128"/>
    <col min="14073" max="14073" width="60.140625" style="128" customWidth="1"/>
    <col min="14074" max="14074" width="82.85546875" style="128" customWidth="1"/>
    <col min="14075" max="14328" width="11.42578125" style="128"/>
    <col min="14329" max="14329" width="60.140625" style="128" customWidth="1"/>
    <col min="14330" max="14330" width="82.85546875" style="128" customWidth="1"/>
    <col min="14331" max="14584" width="11.42578125" style="128"/>
    <col min="14585" max="14585" width="60.140625" style="128" customWidth="1"/>
    <col min="14586" max="14586" width="82.85546875" style="128" customWidth="1"/>
    <col min="14587" max="14840" width="11.42578125" style="128"/>
    <col min="14841" max="14841" width="60.140625" style="128" customWidth="1"/>
    <col min="14842" max="14842" width="82.85546875" style="128" customWidth="1"/>
    <col min="14843" max="15096" width="11.42578125" style="128"/>
    <col min="15097" max="15097" width="60.140625" style="128" customWidth="1"/>
    <col min="15098" max="15098" width="82.85546875" style="128" customWidth="1"/>
    <col min="15099" max="15352" width="11.42578125" style="128"/>
    <col min="15353" max="15353" width="60.140625" style="128" customWidth="1"/>
    <col min="15354" max="15354" width="82.85546875" style="128" customWidth="1"/>
    <col min="15355" max="15608" width="11.42578125" style="128"/>
    <col min="15609" max="15609" width="60.140625" style="128" customWidth="1"/>
    <col min="15610" max="15610" width="82.85546875" style="128" customWidth="1"/>
    <col min="15611" max="15864" width="11.42578125" style="128"/>
    <col min="15865" max="15865" width="60.140625" style="128" customWidth="1"/>
    <col min="15866" max="15866" width="82.85546875" style="128" customWidth="1"/>
    <col min="15867" max="16120" width="11.42578125" style="128"/>
    <col min="16121" max="16121" width="60.140625" style="128" customWidth="1"/>
    <col min="16122" max="16122" width="82.85546875" style="128" customWidth="1"/>
    <col min="16123" max="16384" width="11.42578125" style="128"/>
  </cols>
  <sheetData>
    <row r="1" spans="1:2" ht="35.1" customHeight="1" x14ac:dyDescent="0.2">
      <c r="A1" s="126" t="s">
        <v>254</v>
      </c>
      <c r="B1" s="127" t="s">
        <v>255</v>
      </c>
    </row>
    <row r="2" spans="1:2" ht="35.1" customHeight="1" x14ac:dyDescent="0.2">
      <c r="A2" s="129"/>
      <c r="B2" s="130" t="s">
        <v>256</v>
      </c>
    </row>
    <row r="3" spans="1:2" s="132" customFormat="1" ht="15" customHeight="1" thickBot="1" x14ac:dyDescent="0.25">
      <c r="A3" s="128"/>
      <c r="B3" s="131"/>
    </row>
    <row r="4" spans="1:2" ht="17.100000000000001" customHeight="1" x14ac:dyDescent="0.2">
      <c r="A4" s="303" t="s">
        <v>257</v>
      </c>
      <c r="B4" s="305" t="s">
        <v>175</v>
      </c>
    </row>
    <row r="5" spans="1:2" ht="17.100000000000001" customHeight="1" thickBot="1" x14ac:dyDescent="0.25">
      <c r="A5" s="304"/>
      <c r="B5" s="306"/>
    </row>
    <row r="6" spans="1:2" s="133" customFormat="1" ht="35.1" customHeight="1" x14ac:dyDescent="0.2">
      <c r="A6" s="307" t="s">
        <v>258</v>
      </c>
      <c r="B6" s="307"/>
    </row>
    <row r="7" spans="1:2" ht="57" customHeight="1" thickBot="1" x14ac:dyDescent="0.25">
      <c r="A7" s="134" t="s">
        <v>259</v>
      </c>
      <c r="B7" s="135" t="s">
        <v>260</v>
      </c>
    </row>
    <row r="8" spans="1:2" ht="53.1" customHeight="1" x14ac:dyDescent="0.2">
      <c r="A8" s="136" t="s">
        <v>261</v>
      </c>
      <c r="B8" s="137" t="s">
        <v>262</v>
      </c>
    </row>
    <row r="9" spans="1:2" ht="57.95" customHeight="1" x14ac:dyDescent="0.2">
      <c r="A9" s="136" t="s">
        <v>263</v>
      </c>
      <c r="B9" s="138" t="s">
        <v>264</v>
      </c>
    </row>
    <row r="10" spans="1:2" ht="53.1" customHeight="1" x14ac:dyDescent="0.2">
      <c r="A10" s="136" t="s">
        <v>265</v>
      </c>
      <c r="B10" s="138" t="s">
        <v>266</v>
      </c>
    </row>
    <row r="11" spans="1:2" ht="53.1" customHeight="1" x14ac:dyDescent="0.2">
      <c r="A11" s="136" t="s">
        <v>267</v>
      </c>
      <c r="B11" s="138" t="s">
        <v>268</v>
      </c>
    </row>
    <row r="12" spans="1:2" ht="53.1" customHeight="1" x14ac:dyDescent="0.2">
      <c r="A12" s="136" t="s">
        <v>269</v>
      </c>
      <c r="B12" s="138" t="s">
        <v>270</v>
      </c>
    </row>
    <row r="13" spans="1:2" ht="53.1" customHeight="1" x14ac:dyDescent="0.2">
      <c r="A13" s="136" t="s">
        <v>271</v>
      </c>
      <c r="B13" s="138" t="s">
        <v>272</v>
      </c>
    </row>
    <row r="14" spans="1:2" ht="125.1" customHeight="1" x14ac:dyDescent="0.2">
      <c r="A14" s="308" t="s">
        <v>273</v>
      </c>
      <c r="B14" s="309"/>
    </row>
    <row r="15" spans="1:2" ht="53.1" customHeight="1" x14ac:dyDescent="0.2">
      <c r="A15" s="300" t="s">
        <v>274</v>
      </c>
      <c r="B15" s="310"/>
    </row>
    <row r="16" spans="1:2" ht="53.1" customHeight="1" x14ac:dyDescent="0.2">
      <c r="A16" s="136" t="s">
        <v>275</v>
      </c>
      <c r="B16" s="138" t="s">
        <v>276</v>
      </c>
    </row>
    <row r="17" spans="1:2" ht="69" customHeight="1" x14ac:dyDescent="0.2">
      <c r="A17" s="136" t="s">
        <v>277</v>
      </c>
      <c r="B17" s="138" t="s">
        <v>278</v>
      </c>
    </row>
    <row r="18" spans="1:2" ht="78.95" customHeight="1" x14ac:dyDescent="0.2">
      <c r="A18" s="136" t="s">
        <v>279</v>
      </c>
      <c r="B18" s="138" t="s">
        <v>280</v>
      </c>
    </row>
    <row r="19" spans="1:2" ht="53.1" customHeight="1" x14ac:dyDescent="0.2">
      <c r="A19" s="136" t="s">
        <v>281</v>
      </c>
      <c r="B19" s="138" t="s">
        <v>20</v>
      </c>
    </row>
    <row r="20" spans="1:2" ht="53.1" customHeight="1" x14ac:dyDescent="0.2">
      <c r="A20" s="136" t="s">
        <v>282</v>
      </c>
      <c r="B20" s="138" t="s">
        <v>283</v>
      </c>
    </row>
    <row r="21" spans="1:2" ht="53.1" customHeight="1" x14ac:dyDescent="0.2">
      <c r="A21" s="136" t="s">
        <v>284</v>
      </c>
      <c r="B21" s="138" t="s">
        <v>285</v>
      </c>
    </row>
    <row r="22" spans="1:2" ht="53.1" customHeight="1" x14ac:dyDescent="0.2">
      <c r="A22" s="136" t="s">
        <v>286</v>
      </c>
      <c r="B22" s="138" t="s">
        <v>287</v>
      </c>
    </row>
    <row r="23" spans="1:2" ht="53.1" customHeight="1" x14ac:dyDescent="0.2">
      <c r="A23" s="136" t="s">
        <v>288</v>
      </c>
      <c r="B23" s="138" t="s">
        <v>289</v>
      </c>
    </row>
    <row r="24" spans="1:2" ht="53.1" customHeight="1" x14ac:dyDescent="0.2">
      <c r="A24" s="136" t="s">
        <v>290</v>
      </c>
      <c r="B24" s="138" t="s">
        <v>291</v>
      </c>
    </row>
    <row r="25" spans="1:2" ht="53.1" customHeight="1" x14ac:dyDescent="0.2">
      <c r="A25" s="136" t="s">
        <v>292</v>
      </c>
      <c r="B25" s="138" t="s">
        <v>293</v>
      </c>
    </row>
    <row r="26" spans="1:2" ht="53.1" customHeight="1" x14ac:dyDescent="0.2">
      <c r="A26" s="136" t="s">
        <v>294</v>
      </c>
      <c r="B26" s="138" t="s">
        <v>295</v>
      </c>
    </row>
    <row r="27" spans="1:2" ht="53.1" customHeight="1" x14ac:dyDescent="0.2">
      <c r="A27" s="302" t="s">
        <v>296</v>
      </c>
      <c r="B27" s="310"/>
    </row>
    <row r="28" spans="1:2" ht="53.1" customHeight="1" x14ac:dyDescent="0.2">
      <c r="A28" s="136" t="s">
        <v>297</v>
      </c>
      <c r="B28" s="138" t="s">
        <v>298</v>
      </c>
    </row>
    <row r="29" spans="1:2" ht="53.1" customHeight="1" x14ac:dyDescent="0.2">
      <c r="A29" s="136" t="s">
        <v>299</v>
      </c>
      <c r="B29" s="138" t="s">
        <v>291</v>
      </c>
    </row>
    <row r="30" spans="1:2" ht="53.1" customHeight="1" x14ac:dyDescent="0.2">
      <c r="A30" s="136" t="s">
        <v>300</v>
      </c>
      <c r="B30" s="138" t="s">
        <v>301</v>
      </c>
    </row>
    <row r="31" spans="1:2" ht="53.1" customHeight="1" thickBot="1" x14ac:dyDescent="0.25">
      <c r="A31" s="136" t="s">
        <v>302</v>
      </c>
      <c r="B31" s="139" t="s">
        <v>303</v>
      </c>
    </row>
    <row r="32" spans="1:2" ht="53.1" customHeight="1" x14ac:dyDescent="0.2">
      <c r="A32" s="134" t="s">
        <v>304</v>
      </c>
      <c r="B32" s="140" t="s">
        <v>305</v>
      </c>
    </row>
    <row r="33" spans="1:2" ht="53.1" customHeight="1" x14ac:dyDescent="0.2">
      <c r="A33" s="134" t="s">
        <v>306</v>
      </c>
      <c r="B33" s="134" t="s">
        <v>291</v>
      </c>
    </row>
    <row r="34" spans="1:2" ht="53.1" customHeight="1" x14ac:dyDescent="0.2">
      <c r="A34" s="134" t="s">
        <v>294</v>
      </c>
      <c r="B34" s="134" t="s">
        <v>295</v>
      </c>
    </row>
    <row r="35" spans="1:2" ht="53.1" customHeight="1" x14ac:dyDescent="0.2">
      <c r="A35" s="134" t="s">
        <v>292</v>
      </c>
      <c r="B35" s="134" t="s">
        <v>307</v>
      </c>
    </row>
    <row r="36" spans="1:2" ht="53.1" customHeight="1" x14ac:dyDescent="0.2">
      <c r="A36" s="300" t="s">
        <v>308</v>
      </c>
      <c r="B36" s="301"/>
    </row>
    <row r="37" spans="1:2" ht="69" customHeight="1" x14ac:dyDescent="0.2">
      <c r="A37" s="134" t="s">
        <v>309</v>
      </c>
      <c r="B37" s="141" t="s">
        <v>310</v>
      </c>
    </row>
    <row r="38" spans="1:2" ht="35.1" customHeight="1" x14ac:dyDescent="0.2">
      <c r="A38" s="302" t="s">
        <v>311</v>
      </c>
      <c r="B38" s="301"/>
    </row>
    <row r="39" spans="1:2" ht="93.95" customHeight="1" x14ac:dyDescent="0.2">
      <c r="A39" s="142" t="s">
        <v>312</v>
      </c>
      <c r="B39" s="142" t="s">
        <v>313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56"/>
      <c r="B1" s="157"/>
      <c r="C1" s="157"/>
      <c r="D1" s="158"/>
      <c r="E1" s="159"/>
      <c r="F1" s="159"/>
      <c r="G1" s="160"/>
      <c r="H1" s="160"/>
    </row>
    <row r="2" spans="1:8" ht="15" customHeight="1" x14ac:dyDescent="0.2">
      <c r="A2" s="161"/>
      <c r="B2" s="160"/>
      <c r="C2" s="160"/>
      <c r="D2" s="162"/>
      <c r="E2" s="163"/>
      <c r="F2" s="160"/>
      <c r="G2" s="160"/>
      <c r="H2" s="160"/>
    </row>
    <row r="3" spans="1:8" ht="15" customHeight="1" x14ac:dyDescent="0.2">
      <c r="A3" s="159"/>
      <c r="B3" s="160"/>
      <c r="C3" s="164" t="s">
        <v>43</v>
      </c>
      <c r="D3" s="311"/>
      <c r="E3" s="312"/>
      <c r="F3" s="160"/>
      <c r="G3" s="160"/>
      <c r="H3" s="160"/>
    </row>
    <row r="4" spans="1:8" ht="15" customHeight="1" x14ac:dyDescent="0.2">
      <c r="A4" s="159"/>
      <c r="B4" s="160"/>
      <c r="C4" s="165"/>
      <c r="D4" s="166"/>
      <c r="E4" s="160"/>
      <c r="F4" s="160"/>
      <c r="G4" s="160"/>
      <c r="H4" s="160"/>
    </row>
    <row r="5" spans="1:8" ht="15" customHeight="1" x14ac:dyDescent="0.2">
      <c r="A5" s="159" t="s">
        <v>44</v>
      </c>
      <c r="B5" s="160"/>
      <c r="C5" s="165"/>
      <c r="D5" s="166"/>
      <c r="E5" s="160"/>
      <c r="F5" s="160"/>
      <c r="G5" s="160"/>
      <c r="H5" s="160"/>
    </row>
    <row r="6" spans="1:8" ht="15" customHeight="1" x14ac:dyDescent="0.2">
      <c r="A6" s="159"/>
      <c r="B6" s="160"/>
      <c r="C6" s="160"/>
      <c r="D6" s="166"/>
      <c r="E6" s="160"/>
      <c r="F6" s="160"/>
      <c r="G6" s="160"/>
      <c r="H6" s="160"/>
    </row>
    <row r="7" spans="1:8" ht="15" customHeight="1" thickBot="1" x14ac:dyDescent="0.25">
      <c r="A7" s="161"/>
      <c r="B7" s="160"/>
      <c r="C7" s="160"/>
      <c r="D7" s="166"/>
      <c r="E7" s="160"/>
      <c r="F7" s="160"/>
      <c r="G7" s="160"/>
      <c r="H7" s="160"/>
    </row>
    <row r="8" spans="1:8" s="36" customFormat="1" ht="15" customHeight="1" thickTop="1" x14ac:dyDescent="0.2">
      <c r="A8" s="41"/>
      <c r="B8" s="167" t="s">
        <v>45</v>
      </c>
      <c r="C8" s="168">
        <v>1</v>
      </c>
      <c r="D8" s="42" t="s">
        <v>160</v>
      </c>
      <c r="E8" s="43"/>
      <c r="F8" s="159"/>
      <c r="G8" s="42" t="s">
        <v>161</v>
      </c>
      <c r="H8" s="43"/>
    </row>
    <row r="9" spans="1:8" s="36" customFormat="1" ht="15" customHeight="1" x14ac:dyDescent="0.2">
      <c r="A9" s="44"/>
      <c r="B9" s="169" t="s">
        <v>46</v>
      </c>
      <c r="C9" s="170" t="s">
        <v>359</v>
      </c>
      <c r="D9" s="45" t="s">
        <v>47</v>
      </c>
      <c r="E9" s="46" t="s">
        <v>48</v>
      </c>
      <c r="F9" s="159"/>
      <c r="G9" s="45" t="s">
        <v>47</v>
      </c>
      <c r="H9" s="46" t="s">
        <v>48</v>
      </c>
    </row>
    <row r="10" spans="1:8" s="47" customFormat="1" ht="20.100000000000001" customHeight="1" x14ac:dyDescent="0.2">
      <c r="A10" s="171"/>
      <c r="B10" s="172" t="s">
        <v>162</v>
      </c>
      <c r="C10" s="169"/>
      <c r="D10" s="173">
        <v>1</v>
      </c>
      <c r="E10" s="77"/>
      <c r="F10" s="174"/>
      <c r="G10" s="173">
        <v>1</v>
      </c>
      <c r="H10" s="77"/>
    </row>
    <row r="11" spans="1:8" ht="15" customHeight="1" x14ac:dyDescent="0.2">
      <c r="A11" s="175" t="s">
        <v>49</v>
      </c>
      <c r="B11" s="176" t="s">
        <v>50</v>
      </c>
      <c r="C11" s="172"/>
      <c r="D11" s="177"/>
      <c r="E11" s="178"/>
      <c r="F11" s="160"/>
      <c r="G11" s="179"/>
      <c r="H11" s="178"/>
    </row>
    <row r="12" spans="1:8" ht="15" customHeight="1" x14ac:dyDescent="0.2">
      <c r="A12" s="175" t="s">
        <v>51</v>
      </c>
      <c r="B12" s="176" t="s">
        <v>52</v>
      </c>
      <c r="C12" s="172"/>
      <c r="D12" s="177"/>
      <c r="E12" s="178"/>
      <c r="F12" s="160"/>
      <c r="G12" s="179"/>
      <c r="H12" s="178"/>
    </row>
    <row r="13" spans="1:8" ht="12.75" x14ac:dyDescent="0.2">
      <c r="A13" s="180" t="s">
        <v>53</v>
      </c>
      <c r="B13" s="181" t="s">
        <v>54</v>
      </c>
      <c r="C13" s="169"/>
      <c r="D13" s="78"/>
      <c r="E13" s="182">
        <f>D13*$E$10</f>
        <v>0</v>
      </c>
      <c r="F13" s="160"/>
      <c r="G13" s="78"/>
      <c r="H13" s="182">
        <f>G13*$H$10</f>
        <v>0</v>
      </c>
    </row>
    <row r="14" spans="1:8" ht="12.75" x14ac:dyDescent="0.2">
      <c r="A14" s="180" t="s">
        <v>55</v>
      </c>
      <c r="B14" s="181" t="s">
        <v>56</v>
      </c>
      <c r="C14" s="169"/>
      <c r="D14" s="78"/>
      <c r="E14" s="182">
        <f>D14*$E$10</f>
        <v>0</v>
      </c>
      <c r="F14" s="160"/>
      <c r="G14" s="78"/>
      <c r="H14" s="182">
        <f>G14*$H$10</f>
        <v>0</v>
      </c>
    </row>
    <row r="15" spans="1:8" ht="12.75" x14ac:dyDescent="0.2">
      <c r="A15" s="180" t="s">
        <v>57</v>
      </c>
      <c r="B15" s="181" t="s">
        <v>58</v>
      </c>
      <c r="C15" s="169"/>
      <c r="D15" s="78"/>
      <c r="E15" s="182">
        <f>D15*$E$10</f>
        <v>0</v>
      </c>
      <c r="F15" s="160"/>
      <c r="G15" s="183"/>
      <c r="H15" s="182"/>
    </row>
    <row r="16" spans="1:8" ht="12.75" x14ac:dyDescent="0.2">
      <c r="A16" s="180" t="s">
        <v>59</v>
      </c>
      <c r="B16" s="181" t="s">
        <v>60</v>
      </c>
      <c r="C16" s="169"/>
      <c r="D16" s="78"/>
      <c r="E16" s="182">
        <f>D16*$E$10</f>
        <v>0</v>
      </c>
      <c r="F16" s="160"/>
      <c r="G16" s="183"/>
      <c r="H16" s="182"/>
    </row>
    <row r="17" spans="1:8" ht="12.75" x14ac:dyDescent="0.2">
      <c r="A17" s="180" t="s">
        <v>159</v>
      </c>
      <c r="B17" s="184" t="s">
        <v>163</v>
      </c>
      <c r="C17" s="185"/>
      <c r="D17" s="79"/>
      <c r="E17" s="182">
        <f>D17*$E$10</f>
        <v>0</v>
      </c>
      <c r="F17" s="160"/>
      <c r="G17" s="79"/>
      <c r="H17" s="182">
        <f>G17*$H$10</f>
        <v>0</v>
      </c>
    </row>
    <row r="18" spans="1:8" ht="15" customHeight="1" x14ac:dyDescent="0.2">
      <c r="A18" s="180"/>
      <c r="B18" s="186" t="s">
        <v>61</v>
      </c>
      <c r="C18" s="185"/>
      <c r="D18" s="187">
        <f>SUM(D13:D17)</f>
        <v>0</v>
      </c>
      <c r="E18" s="188">
        <f>SUM(E13:E17)</f>
        <v>0</v>
      </c>
      <c r="F18" s="160"/>
      <c r="G18" s="187">
        <f>SUM(G13:G17)</f>
        <v>0</v>
      </c>
      <c r="H18" s="188">
        <f>SUM(H13:H17)</f>
        <v>0</v>
      </c>
    </row>
    <row r="19" spans="1:8" ht="15" customHeight="1" x14ac:dyDescent="0.2">
      <c r="A19" s="189" t="s">
        <v>62</v>
      </c>
      <c r="B19" s="176" t="s">
        <v>63</v>
      </c>
      <c r="C19" s="172"/>
      <c r="D19" s="177"/>
      <c r="E19" s="178"/>
      <c r="F19" s="160"/>
      <c r="G19" s="179"/>
      <c r="H19" s="178"/>
    </row>
    <row r="20" spans="1:8" ht="9" customHeight="1" x14ac:dyDescent="0.2">
      <c r="A20" s="180" t="s">
        <v>64</v>
      </c>
      <c r="B20" s="190" t="s">
        <v>65</v>
      </c>
      <c r="C20" s="191"/>
      <c r="D20" s="78"/>
      <c r="E20" s="182">
        <f t="shared" ref="E20:E25" si="0">D20*$E$10</f>
        <v>0</v>
      </c>
      <c r="F20" s="160"/>
      <c r="G20" s="78"/>
      <c r="H20" s="182">
        <f t="shared" ref="H20:H24" si="1">G20*$H$10</f>
        <v>0</v>
      </c>
    </row>
    <row r="21" spans="1:8" ht="12.75" x14ac:dyDescent="0.2">
      <c r="A21" s="180" t="s">
        <v>66</v>
      </c>
      <c r="B21" s="181" t="s">
        <v>67</v>
      </c>
      <c r="C21" s="169"/>
      <c r="D21" s="78"/>
      <c r="E21" s="182">
        <f t="shared" si="0"/>
        <v>0</v>
      </c>
      <c r="F21" s="160"/>
      <c r="G21" s="78"/>
      <c r="H21" s="182">
        <f t="shared" si="1"/>
        <v>0</v>
      </c>
    </row>
    <row r="22" spans="1:8" ht="12.75" x14ac:dyDescent="0.2">
      <c r="A22" s="180" t="s">
        <v>68</v>
      </c>
      <c r="B22" s="181" t="s">
        <v>69</v>
      </c>
      <c r="C22" s="169"/>
      <c r="D22" s="78"/>
      <c r="E22" s="182">
        <f t="shared" si="0"/>
        <v>0</v>
      </c>
      <c r="F22" s="160"/>
      <c r="G22" s="78"/>
      <c r="H22" s="182">
        <f t="shared" si="1"/>
        <v>0</v>
      </c>
    </row>
    <row r="23" spans="1:8" ht="12.75" x14ac:dyDescent="0.2">
      <c r="A23" s="180" t="s">
        <v>70</v>
      </c>
      <c r="B23" s="184" t="s">
        <v>71</v>
      </c>
      <c r="C23" s="185"/>
      <c r="D23" s="78"/>
      <c r="E23" s="182">
        <f t="shared" si="0"/>
        <v>0</v>
      </c>
      <c r="F23" s="160"/>
      <c r="G23" s="78"/>
      <c r="H23" s="182">
        <f t="shared" si="1"/>
        <v>0</v>
      </c>
    </row>
    <row r="24" spans="1:8" ht="12.75" x14ac:dyDescent="0.2">
      <c r="A24" s="171" t="s">
        <v>72</v>
      </c>
      <c r="B24" s="181" t="s">
        <v>73</v>
      </c>
      <c r="C24" s="192"/>
      <c r="D24" s="78"/>
      <c r="E24" s="193">
        <f t="shared" si="0"/>
        <v>0</v>
      </c>
      <c r="F24" s="160"/>
      <c r="G24" s="78"/>
      <c r="H24" s="182">
        <f t="shared" si="1"/>
        <v>0</v>
      </c>
    </row>
    <row r="25" spans="1:8" ht="12.75" x14ac:dyDescent="0.2">
      <c r="A25" s="180" t="s">
        <v>74</v>
      </c>
      <c r="B25" s="190" t="s">
        <v>75</v>
      </c>
      <c r="C25" s="191"/>
      <c r="D25" s="194">
        <f>SUM(D20:D24)*D18</f>
        <v>0</v>
      </c>
      <c r="E25" s="182">
        <f t="shared" si="0"/>
        <v>0</v>
      </c>
      <c r="F25" s="160"/>
      <c r="G25" s="194">
        <f>SUM(G20:G24)*G18</f>
        <v>0</v>
      </c>
      <c r="H25" s="182">
        <f>G25*$H$10</f>
        <v>0</v>
      </c>
    </row>
    <row r="26" spans="1:8" ht="15" customHeight="1" x14ac:dyDescent="0.2">
      <c r="A26" s="180"/>
      <c r="B26" s="186" t="s">
        <v>76</v>
      </c>
      <c r="C26" s="185"/>
      <c r="D26" s="195">
        <f>SUM(D20:D25)</f>
        <v>0</v>
      </c>
      <c r="E26" s="196">
        <f>SUM(E20:E25)</f>
        <v>0</v>
      </c>
      <c r="F26" s="160"/>
      <c r="G26" s="195">
        <f>SUM(G20:G25)</f>
        <v>0</v>
      </c>
      <c r="H26" s="196">
        <f>SUM(H20:H25)</f>
        <v>0</v>
      </c>
    </row>
    <row r="27" spans="1:8" ht="15" customHeight="1" x14ac:dyDescent="0.2">
      <c r="A27" s="189" t="s">
        <v>77</v>
      </c>
      <c r="B27" s="176" t="s">
        <v>78</v>
      </c>
      <c r="C27" s="172"/>
      <c r="D27" s="177"/>
      <c r="E27" s="178"/>
      <c r="F27" s="160"/>
      <c r="G27" s="179"/>
      <c r="H27" s="178"/>
    </row>
    <row r="28" spans="1:8" ht="12.75" x14ac:dyDescent="0.2">
      <c r="A28" s="180" t="s">
        <v>79</v>
      </c>
      <c r="B28" s="190" t="s">
        <v>80</v>
      </c>
      <c r="C28" s="191"/>
      <c r="D28" s="78"/>
      <c r="E28" s="182">
        <f>D28*$E$10</f>
        <v>0</v>
      </c>
      <c r="F28" s="160"/>
      <c r="G28" s="78"/>
      <c r="H28" s="182">
        <f t="shared" ref="H28:H32" si="2">G28*$H$10</f>
        <v>0</v>
      </c>
    </row>
    <row r="29" spans="1:8" ht="12.75" x14ac:dyDescent="0.2">
      <c r="A29" s="180" t="s">
        <v>81</v>
      </c>
      <c r="B29" s="181" t="s">
        <v>82</v>
      </c>
      <c r="C29" s="169"/>
      <c r="D29" s="78"/>
      <c r="E29" s="182">
        <f>D29*$E$10</f>
        <v>0</v>
      </c>
      <c r="F29" s="160"/>
      <c r="G29" s="78"/>
      <c r="H29" s="182">
        <f t="shared" si="2"/>
        <v>0</v>
      </c>
    </row>
    <row r="30" spans="1:8" ht="12.75" x14ac:dyDescent="0.2">
      <c r="A30" s="180" t="s">
        <v>83</v>
      </c>
      <c r="B30" s="181" t="s">
        <v>84</v>
      </c>
      <c r="C30" s="169"/>
      <c r="D30" s="78"/>
      <c r="E30" s="182">
        <f>D30*$E$10</f>
        <v>0</v>
      </c>
      <c r="F30" s="160"/>
      <c r="G30" s="78"/>
      <c r="H30" s="182">
        <f t="shared" si="2"/>
        <v>0</v>
      </c>
    </row>
    <row r="31" spans="1:8" ht="12.75" x14ac:dyDescent="0.2">
      <c r="A31" s="180" t="s">
        <v>85</v>
      </c>
      <c r="B31" s="181" t="s">
        <v>86</v>
      </c>
      <c r="C31" s="169"/>
      <c r="D31" s="78"/>
      <c r="E31" s="182">
        <f>D31*$E$10</f>
        <v>0</v>
      </c>
      <c r="F31" s="160"/>
      <c r="G31" s="78"/>
      <c r="H31" s="182">
        <f t="shared" si="2"/>
        <v>0</v>
      </c>
    </row>
    <row r="32" spans="1:8" ht="12.75" x14ac:dyDescent="0.2">
      <c r="A32" s="180" t="s">
        <v>164</v>
      </c>
      <c r="B32" s="184" t="s">
        <v>165</v>
      </c>
      <c r="C32" s="185"/>
      <c r="D32" s="78"/>
      <c r="E32" s="182">
        <f>D32*$E$10</f>
        <v>0</v>
      </c>
      <c r="F32" s="160"/>
      <c r="G32" s="78"/>
      <c r="H32" s="182">
        <f t="shared" si="2"/>
        <v>0</v>
      </c>
    </row>
    <row r="33" spans="1:8" ht="15" customHeight="1" x14ac:dyDescent="0.2">
      <c r="A33" s="180"/>
      <c r="B33" s="186" t="s">
        <v>87</v>
      </c>
      <c r="C33" s="185"/>
      <c r="D33" s="195">
        <f>SUM(D28:D32)</f>
        <v>0</v>
      </c>
      <c r="E33" s="196">
        <f>SUM(E28:E32)</f>
        <v>0</v>
      </c>
      <c r="F33" s="160"/>
      <c r="G33" s="195">
        <f>SUM(G28:G32)</f>
        <v>0</v>
      </c>
      <c r="H33" s="196">
        <f>SUM(H28:H32)</f>
        <v>0</v>
      </c>
    </row>
    <row r="34" spans="1:8" ht="15" customHeight="1" x14ac:dyDescent="0.2">
      <c r="A34" s="189" t="s">
        <v>88</v>
      </c>
      <c r="B34" s="176" t="s">
        <v>89</v>
      </c>
      <c r="C34" s="172"/>
      <c r="D34" s="177"/>
      <c r="E34" s="178"/>
      <c r="F34" s="160"/>
      <c r="G34" s="179"/>
      <c r="H34" s="178"/>
    </row>
    <row r="35" spans="1:8" ht="12.75" x14ac:dyDescent="0.2">
      <c r="A35" s="180" t="s">
        <v>90</v>
      </c>
      <c r="B35" s="190" t="s">
        <v>91</v>
      </c>
      <c r="C35" s="191"/>
      <c r="D35" s="78"/>
      <c r="E35" s="182">
        <f>D35*$E$10</f>
        <v>0</v>
      </c>
      <c r="F35" s="160"/>
      <c r="G35" s="78"/>
      <c r="H35" s="182">
        <f t="shared" ref="H35:H39" si="3">G35*$H$10</f>
        <v>0</v>
      </c>
    </row>
    <row r="36" spans="1:8" ht="12.75" x14ac:dyDescent="0.2">
      <c r="A36" s="180" t="s">
        <v>92</v>
      </c>
      <c r="B36" s="181" t="s">
        <v>93</v>
      </c>
      <c r="C36" s="169"/>
      <c r="D36" s="78"/>
      <c r="E36" s="182">
        <f>D36*$E$10</f>
        <v>0</v>
      </c>
      <c r="F36" s="160"/>
      <c r="G36" s="78"/>
      <c r="H36" s="182">
        <f t="shared" si="3"/>
        <v>0</v>
      </c>
    </row>
    <row r="37" spans="1:8" ht="12.75" x14ac:dyDescent="0.2">
      <c r="A37" s="180" t="s">
        <v>94</v>
      </c>
      <c r="B37" s="181" t="s">
        <v>95</v>
      </c>
      <c r="C37" s="169"/>
      <c r="D37" s="78"/>
      <c r="E37" s="182">
        <f>D37*$E$10</f>
        <v>0</v>
      </c>
      <c r="F37" s="160"/>
      <c r="G37" s="78"/>
      <c r="H37" s="182">
        <f t="shared" si="3"/>
        <v>0</v>
      </c>
    </row>
    <row r="38" spans="1:8" ht="12.75" x14ac:dyDescent="0.2">
      <c r="A38" s="180" t="s">
        <v>96</v>
      </c>
      <c r="B38" s="181" t="s">
        <v>97</v>
      </c>
      <c r="C38" s="169"/>
      <c r="D38" s="78"/>
      <c r="E38" s="182">
        <f>D38*$E$10</f>
        <v>0</v>
      </c>
      <c r="F38" s="160"/>
      <c r="G38" s="78"/>
      <c r="H38" s="182">
        <f t="shared" si="3"/>
        <v>0</v>
      </c>
    </row>
    <row r="39" spans="1:8" ht="12.75" x14ac:dyDescent="0.2">
      <c r="A39" s="180" t="s">
        <v>98</v>
      </c>
      <c r="B39" s="181" t="s">
        <v>99</v>
      </c>
      <c r="C39" s="169"/>
      <c r="D39" s="78"/>
      <c r="E39" s="182">
        <f>D39*$E$10</f>
        <v>0</v>
      </c>
      <c r="F39" s="160"/>
      <c r="G39" s="78"/>
      <c r="H39" s="182">
        <f t="shared" si="3"/>
        <v>0</v>
      </c>
    </row>
    <row r="40" spans="1:8" ht="15" customHeight="1" x14ac:dyDescent="0.2">
      <c r="A40" s="180"/>
      <c r="B40" s="186" t="s">
        <v>100</v>
      </c>
      <c r="C40" s="185"/>
      <c r="D40" s="195">
        <f>SUM(D35:D39)</f>
        <v>0</v>
      </c>
      <c r="E40" s="196">
        <f>SUM(E35:E39)</f>
        <v>0</v>
      </c>
      <c r="F40" s="160"/>
      <c r="G40" s="195">
        <f>SUM(G35:G39)</f>
        <v>0</v>
      </c>
      <c r="H40" s="196">
        <f>SUM(H35:H39)</f>
        <v>0</v>
      </c>
    </row>
    <row r="41" spans="1:8" ht="15" customHeight="1" x14ac:dyDescent="0.2">
      <c r="A41" s="189" t="s">
        <v>101</v>
      </c>
      <c r="B41" s="176" t="s">
        <v>102</v>
      </c>
      <c r="C41" s="172"/>
      <c r="D41" s="177"/>
      <c r="E41" s="178"/>
      <c r="F41" s="160"/>
      <c r="G41" s="179"/>
      <c r="H41" s="178"/>
    </row>
    <row r="42" spans="1:8" ht="12.75" x14ac:dyDescent="0.2">
      <c r="A42" s="180" t="s">
        <v>103</v>
      </c>
      <c r="B42" s="190" t="s">
        <v>104</v>
      </c>
      <c r="C42" s="191"/>
      <c r="D42" s="78"/>
      <c r="E42" s="182">
        <f>D42*$E$10</f>
        <v>0</v>
      </c>
      <c r="F42" s="160"/>
      <c r="G42" s="78"/>
      <c r="H42" s="182">
        <f t="shared" ref="H42:H45" si="4">G42*$H$10</f>
        <v>0</v>
      </c>
    </row>
    <row r="43" spans="1:8" ht="12.75" x14ac:dyDescent="0.2">
      <c r="A43" s="180" t="s">
        <v>105</v>
      </c>
      <c r="B43" s="181" t="s">
        <v>106</v>
      </c>
      <c r="C43" s="169"/>
      <c r="D43" s="78"/>
      <c r="E43" s="182">
        <f>D43*$E$10</f>
        <v>0</v>
      </c>
      <c r="F43" s="160"/>
      <c r="G43" s="78"/>
      <c r="H43" s="182">
        <f t="shared" si="4"/>
        <v>0</v>
      </c>
    </row>
    <row r="44" spans="1:8" ht="12.75" x14ac:dyDescent="0.2">
      <c r="A44" s="180" t="s">
        <v>107</v>
      </c>
      <c r="B44" s="181" t="s">
        <v>108</v>
      </c>
      <c r="C44" s="169"/>
      <c r="D44" s="78"/>
      <c r="E44" s="182">
        <f>D44*$E$10</f>
        <v>0</v>
      </c>
      <c r="F44" s="160"/>
      <c r="G44" s="78"/>
      <c r="H44" s="182">
        <f t="shared" si="4"/>
        <v>0</v>
      </c>
    </row>
    <row r="45" spans="1:8" ht="12.75" x14ac:dyDescent="0.2">
      <c r="A45" s="180" t="s">
        <v>109</v>
      </c>
      <c r="B45" s="181" t="s">
        <v>110</v>
      </c>
      <c r="C45" s="169"/>
      <c r="D45" s="78"/>
      <c r="E45" s="182">
        <f>D45*$E$10</f>
        <v>0</v>
      </c>
      <c r="F45" s="160"/>
      <c r="G45" s="78"/>
      <c r="H45" s="182">
        <f t="shared" si="4"/>
        <v>0</v>
      </c>
    </row>
    <row r="46" spans="1:8" ht="15" customHeight="1" x14ac:dyDescent="0.2">
      <c r="A46" s="180"/>
      <c r="B46" s="176" t="s">
        <v>111</v>
      </c>
      <c r="C46" s="169"/>
      <c r="D46" s="195">
        <f>SUM(D42:D45)</f>
        <v>0</v>
      </c>
      <c r="E46" s="196">
        <f>SUM(E42:E45)</f>
        <v>0</v>
      </c>
      <c r="F46" s="160"/>
      <c r="G46" s="195">
        <f>SUM(G42:G45)</f>
        <v>0</v>
      </c>
      <c r="H46" s="196">
        <f>SUM(H42:H45)</f>
        <v>0</v>
      </c>
    </row>
    <row r="47" spans="1:8" ht="15" customHeight="1" x14ac:dyDescent="0.2">
      <c r="A47" s="175" t="s">
        <v>112</v>
      </c>
      <c r="B47" s="176" t="s">
        <v>113</v>
      </c>
      <c r="C47" s="197"/>
      <c r="D47" s="195">
        <f>D18+D26+D33+D40+D46</f>
        <v>0</v>
      </c>
      <c r="E47" s="196">
        <f>E18+E26+E33+E40+E46</f>
        <v>0</v>
      </c>
      <c r="F47" s="160"/>
      <c r="G47" s="195">
        <f>G18+G26+G33+G40+G46</f>
        <v>0</v>
      </c>
      <c r="H47" s="196">
        <f>H18+H26+H33+H40+H46</f>
        <v>0</v>
      </c>
    </row>
    <row r="48" spans="1:8" ht="12.75" x14ac:dyDescent="0.2">
      <c r="A48" s="180" t="s">
        <v>114</v>
      </c>
      <c r="B48" s="181" t="s">
        <v>115</v>
      </c>
      <c r="C48" s="169"/>
      <c r="D48" s="78"/>
      <c r="E48" s="182">
        <f>D48*$E$10</f>
        <v>0</v>
      </c>
      <c r="F48" s="160"/>
      <c r="G48" s="78"/>
      <c r="H48" s="182">
        <f>G48*$E$10</f>
        <v>0</v>
      </c>
    </row>
    <row r="49" spans="1:8" ht="15" customHeight="1" x14ac:dyDescent="0.2">
      <c r="A49" s="198" t="s">
        <v>116</v>
      </c>
      <c r="B49" s="186" t="s">
        <v>117</v>
      </c>
      <c r="C49" s="199"/>
      <c r="D49" s="195">
        <f>D47+D48</f>
        <v>0</v>
      </c>
      <c r="E49" s="196">
        <f>E47+E48</f>
        <v>0</v>
      </c>
      <c r="F49" s="160"/>
      <c r="G49" s="195">
        <f>G47+G48</f>
        <v>0</v>
      </c>
      <c r="H49" s="196">
        <f>H47+H48</f>
        <v>0</v>
      </c>
    </row>
    <row r="50" spans="1:8" ht="6.75" customHeight="1" x14ac:dyDescent="0.2">
      <c r="A50" s="171"/>
      <c r="B50" s="192"/>
      <c r="C50" s="192"/>
      <c r="D50" s="200"/>
      <c r="E50" s="193"/>
      <c r="F50" s="160"/>
      <c r="G50" s="201"/>
      <c r="H50" s="193"/>
    </row>
    <row r="51" spans="1:8" ht="15" customHeight="1" x14ac:dyDescent="0.2">
      <c r="A51" s="189" t="s">
        <v>118</v>
      </c>
      <c r="B51" s="172"/>
      <c r="C51" s="197"/>
      <c r="D51" s="173">
        <f>D10+D49</f>
        <v>1</v>
      </c>
      <c r="E51" s="196">
        <f>E10+E49</f>
        <v>0</v>
      </c>
      <c r="F51" s="160"/>
      <c r="G51" s="173">
        <f>G10+G49</f>
        <v>1</v>
      </c>
      <c r="H51" s="196">
        <f>H10+H49</f>
        <v>0</v>
      </c>
    </row>
    <row r="52" spans="1:8" ht="6.75" customHeight="1" x14ac:dyDescent="0.2">
      <c r="A52" s="171"/>
      <c r="B52" s="192"/>
      <c r="C52" s="192"/>
      <c r="D52" s="200"/>
      <c r="E52" s="193"/>
      <c r="F52" s="160"/>
      <c r="G52" s="201"/>
      <c r="H52" s="193"/>
    </row>
    <row r="53" spans="1:8" ht="15" customHeight="1" x14ac:dyDescent="0.2">
      <c r="A53" s="189" t="s">
        <v>119</v>
      </c>
      <c r="B53" s="172"/>
      <c r="C53" s="197"/>
      <c r="D53" s="313" t="str">
        <f>IF(E51=0,"",(E10+E18+E26+E42)/E51)</f>
        <v/>
      </c>
      <c r="E53" s="314"/>
      <c r="F53" s="160"/>
      <c r="G53" s="313" t="str">
        <f>IF(H51=0,"",(H10+H18+H26+H42)/H51)</f>
        <v/>
      </c>
      <c r="H53" s="314"/>
    </row>
    <row r="54" spans="1:8" ht="6.75" customHeight="1" x14ac:dyDescent="0.2">
      <c r="A54" s="171"/>
      <c r="B54" s="172"/>
      <c r="C54" s="172"/>
      <c r="D54" s="1"/>
      <c r="E54" s="2"/>
      <c r="F54" s="160"/>
      <c r="G54" s="48"/>
      <c r="H54" s="2"/>
    </row>
    <row r="55" spans="1:8" ht="15" customHeight="1" x14ac:dyDescent="0.2">
      <c r="A55" s="189" t="s">
        <v>120</v>
      </c>
      <c r="B55" s="172"/>
      <c r="C55" s="197"/>
      <c r="D55" s="80">
        <v>0.3</v>
      </c>
      <c r="E55" s="77"/>
      <c r="F55" s="202"/>
      <c r="G55" s="80">
        <v>0.3</v>
      </c>
      <c r="H55" s="77"/>
    </row>
    <row r="56" spans="1:8" ht="6.75" customHeight="1" x14ac:dyDescent="0.2">
      <c r="A56" s="171"/>
      <c r="B56" s="172"/>
      <c r="C56" s="172"/>
      <c r="D56" s="85"/>
      <c r="E56" s="86"/>
      <c r="F56" s="202"/>
      <c r="G56" s="87"/>
      <c r="H56" s="86"/>
    </row>
    <row r="57" spans="1:8" ht="15" customHeight="1" thickBot="1" x14ac:dyDescent="0.25">
      <c r="A57" s="203" t="s">
        <v>121</v>
      </c>
      <c r="B57" s="204"/>
      <c r="C57" s="205"/>
      <c r="D57" s="88">
        <v>0.8</v>
      </c>
      <c r="E57" s="89"/>
      <c r="F57" s="202"/>
      <c r="G57" s="88">
        <v>0.8</v>
      </c>
      <c r="H57" s="89"/>
    </row>
    <row r="58" spans="1:8" ht="15" customHeight="1" thickTop="1" x14ac:dyDescent="0.2">
      <c r="A58" s="206"/>
      <c r="B58" s="160"/>
      <c r="C58" s="160"/>
      <c r="D58" s="162"/>
      <c r="E58" s="163"/>
      <c r="F58" s="160"/>
      <c r="G58" s="160"/>
      <c r="H58" s="160"/>
    </row>
    <row r="59" spans="1:8" ht="15" customHeight="1" x14ac:dyDescent="0.2">
      <c r="A59" s="207" t="s">
        <v>189</v>
      </c>
      <c r="B59" s="174"/>
      <c r="C59" s="174"/>
      <c r="D59" s="174"/>
      <c r="E59" s="174"/>
      <c r="F59" s="174"/>
      <c r="G59" s="160"/>
      <c r="H59" s="160"/>
    </row>
    <row r="60" spans="1:8" ht="15" customHeight="1" x14ac:dyDescent="0.2">
      <c r="A60" s="208"/>
      <c r="B60" s="208"/>
      <c r="C60" s="50" t="s">
        <v>167</v>
      </c>
      <c r="D60" s="80">
        <v>1</v>
      </c>
      <c r="E60" s="208"/>
      <c r="F60" s="208"/>
      <c r="G60" s="80"/>
      <c r="H60" s="160"/>
    </row>
    <row r="61" spans="1:8" ht="15" customHeight="1" x14ac:dyDescent="0.2">
      <c r="A61" s="208"/>
      <c r="B61" s="160"/>
      <c r="C61" s="160"/>
      <c r="D61" s="162"/>
      <c r="E61" s="163"/>
      <c r="F61" s="160"/>
      <c r="G61" s="160"/>
      <c r="H61" s="160"/>
    </row>
    <row r="62" spans="1:8" ht="15" customHeight="1" x14ac:dyDescent="0.2">
      <c r="A62" s="208"/>
      <c r="B62" s="160"/>
      <c r="C62" s="50" t="s">
        <v>118</v>
      </c>
      <c r="D62" s="162"/>
      <c r="E62" s="209"/>
      <c r="F62" s="160"/>
      <c r="G62" s="160"/>
      <c r="H62" s="160"/>
    </row>
    <row r="63" spans="1:8" ht="15" customHeight="1" x14ac:dyDescent="0.2">
      <c r="A63" s="208"/>
      <c r="B63" s="160"/>
      <c r="C63" s="50" t="s">
        <v>120</v>
      </c>
      <c r="D63" s="162"/>
      <c r="E63" s="90"/>
      <c r="F63" s="160"/>
      <c r="G63" s="160"/>
      <c r="H63" s="160"/>
    </row>
    <row r="64" spans="1:8" ht="15" customHeight="1" x14ac:dyDescent="0.2">
      <c r="A64" s="208"/>
      <c r="B64" s="160"/>
      <c r="C64" s="50" t="s">
        <v>168</v>
      </c>
      <c r="D64" s="162"/>
      <c r="E64" s="90"/>
      <c r="F64" s="160"/>
      <c r="G64" s="160"/>
      <c r="H64" s="160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56"/>
      <c r="B1" s="157"/>
      <c r="C1" s="157"/>
      <c r="D1" s="158"/>
      <c r="E1" s="159"/>
      <c r="F1" s="159"/>
      <c r="G1" s="160"/>
      <c r="H1" s="160"/>
    </row>
    <row r="2" spans="1:8" ht="15" customHeight="1" x14ac:dyDescent="0.2">
      <c r="A2" s="161"/>
      <c r="B2" s="160"/>
      <c r="C2" s="160"/>
      <c r="D2" s="162"/>
      <c r="E2" s="163"/>
      <c r="F2" s="160"/>
      <c r="G2" s="160"/>
      <c r="H2" s="160"/>
    </row>
    <row r="3" spans="1:8" ht="15" customHeight="1" x14ac:dyDescent="0.2">
      <c r="A3" s="159"/>
      <c r="B3" s="160"/>
      <c r="C3" s="164" t="s">
        <v>43</v>
      </c>
      <c r="D3" s="311"/>
      <c r="E3" s="312"/>
      <c r="F3" s="160"/>
      <c r="G3" s="160"/>
      <c r="H3" s="160"/>
    </row>
    <row r="4" spans="1:8" ht="15" customHeight="1" x14ac:dyDescent="0.2">
      <c r="A4" s="159"/>
      <c r="B4" s="160"/>
      <c r="C4" s="165"/>
      <c r="D4" s="166"/>
      <c r="E4" s="160"/>
      <c r="F4" s="160"/>
      <c r="G4" s="160"/>
      <c r="H4" s="160"/>
    </row>
    <row r="5" spans="1:8" ht="15" customHeight="1" x14ac:dyDescent="0.2">
      <c r="A5" s="159" t="s">
        <v>178</v>
      </c>
      <c r="B5" s="160"/>
      <c r="C5" s="165"/>
      <c r="D5" s="166"/>
      <c r="E5" s="160"/>
      <c r="F5" s="160"/>
      <c r="G5" s="160"/>
      <c r="H5" s="160"/>
    </row>
    <row r="6" spans="1:8" ht="15" customHeight="1" x14ac:dyDescent="0.2">
      <c r="A6" s="159"/>
      <c r="B6" s="160"/>
      <c r="C6" s="160"/>
      <c r="D6" s="166"/>
      <c r="E6" s="160"/>
      <c r="F6" s="160"/>
      <c r="G6" s="160"/>
      <c r="H6" s="160"/>
    </row>
    <row r="7" spans="1:8" ht="15" customHeight="1" thickBot="1" x14ac:dyDescent="0.25">
      <c r="A7" s="161"/>
      <c r="B7" s="160"/>
      <c r="C7" s="160"/>
      <c r="D7" s="166"/>
      <c r="E7" s="160"/>
      <c r="F7" s="160"/>
      <c r="G7" s="160"/>
      <c r="H7" s="160"/>
    </row>
    <row r="8" spans="1:8" s="36" customFormat="1" ht="15" customHeight="1" thickTop="1" x14ac:dyDescent="0.2">
      <c r="A8" s="41"/>
      <c r="B8" s="167" t="s">
        <v>45</v>
      </c>
      <c r="C8" s="168">
        <v>4</v>
      </c>
      <c r="D8" s="42" t="s">
        <v>160</v>
      </c>
      <c r="E8" s="43"/>
      <c r="F8" s="159"/>
      <c r="G8" s="42" t="s">
        <v>161</v>
      </c>
      <c r="H8" s="43"/>
    </row>
    <row r="9" spans="1:8" s="36" customFormat="1" ht="15" customHeight="1" x14ac:dyDescent="0.2">
      <c r="A9" s="44"/>
      <c r="B9" s="169" t="s">
        <v>46</v>
      </c>
      <c r="C9" s="170" t="s">
        <v>359</v>
      </c>
      <c r="D9" s="45" t="s">
        <v>47</v>
      </c>
      <c r="E9" s="46" t="s">
        <v>48</v>
      </c>
      <c r="F9" s="159"/>
      <c r="G9" s="45" t="s">
        <v>47</v>
      </c>
      <c r="H9" s="46" t="s">
        <v>48</v>
      </c>
    </row>
    <row r="10" spans="1:8" s="47" customFormat="1" ht="20.100000000000001" customHeight="1" x14ac:dyDescent="0.2">
      <c r="A10" s="171"/>
      <c r="B10" s="172" t="s">
        <v>162</v>
      </c>
      <c r="C10" s="169"/>
      <c r="D10" s="173">
        <v>1</v>
      </c>
      <c r="E10" s="77"/>
      <c r="F10" s="174"/>
      <c r="G10" s="173">
        <v>1</v>
      </c>
      <c r="H10" s="77"/>
    </row>
    <row r="11" spans="1:8" ht="15" customHeight="1" x14ac:dyDescent="0.2">
      <c r="A11" s="175" t="s">
        <v>49</v>
      </c>
      <c r="B11" s="176" t="s">
        <v>50</v>
      </c>
      <c r="C11" s="172"/>
      <c r="D11" s="177"/>
      <c r="E11" s="178"/>
      <c r="F11" s="160"/>
      <c r="G11" s="179"/>
      <c r="H11" s="178"/>
    </row>
    <row r="12" spans="1:8" ht="15" customHeight="1" x14ac:dyDescent="0.2">
      <c r="A12" s="175" t="s">
        <v>51</v>
      </c>
      <c r="B12" s="176" t="s">
        <v>52</v>
      </c>
      <c r="C12" s="172"/>
      <c r="D12" s="177"/>
      <c r="E12" s="178"/>
      <c r="F12" s="160"/>
      <c r="G12" s="179"/>
      <c r="H12" s="178"/>
    </row>
    <row r="13" spans="1:8" x14ac:dyDescent="0.2">
      <c r="A13" s="180" t="s">
        <v>53</v>
      </c>
      <c r="B13" s="181" t="s">
        <v>54</v>
      </c>
      <c r="C13" s="169"/>
      <c r="D13" s="78"/>
      <c r="E13" s="182">
        <f>D13*$E$10</f>
        <v>0</v>
      </c>
      <c r="F13" s="160"/>
      <c r="G13" s="78"/>
      <c r="H13" s="182">
        <f>G13*$H$10</f>
        <v>0</v>
      </c>
    </row>
    <row r="14" spans="1:8" x14ac:dyDescent="0.2">
      <c r="A14" s="180" t="s">
        <v>55</v>
      </c>
      <c r="B14" s="181" t="s">
        <v>56</v>
      </c>
      <c r="C14" s="169"/>
      <c r="D14" s="78"/>
      <c r="E14" s="182">
        <f>D14*$E$10</f>
        <v>0</v>
      </c>
      <c r="F14" s="160"/>
      <c r="G14" s="78"/>
      <c r="H14" s="182">
        <f>G14*$H$10</f>
        <v>0</v>
      </c>
    </row>
    <row r="15" spans="1:8" x14ac:dyDescent="0.2">
      <c r="A15" s="180" t="s">
        <v>57</v>
      </c>
      <c r="B15" s="181" t="s">
        <v>58</v>
      </c>
      <c r="C15" s="169"/>
      <c r="D15" s="78"/>
      <c r="E15" s="182">
        <f>D15*$E$10</f>
        <v>0</v>
      </c>
      <c r="F15" s="160"/>
      <c r="G15" s="183"/>
      <c r="H15" s="182"/>
    </row>
    <row r="16" spans="1:8" x14ac:dyDescent="0.2">
      <c r="A16" s="180" t="s">
        <v>59</v>
      </c>
      <c r="B16" s="181" t="s">
        <v>60</v>
      </c>
      <c r="C16" s="169"/>
      <c r="D16" s="78"/>
      <c r="E16" s="182">
        <f>D16*$E$10</f>
        <v>0</v>
      </c>
      <c r="F16" s="160"/>
      <c r="G16" s="183"/>
      <c r="H16" s="182"/>
    </row>
    <row r="17" spans="1:8" x14ac:dyDescent="0.2">
      <c r="A17" s="180" t="s">
        <v>159</v>
      </c>
      <c r="B17" s="184" t="s">
        <v>163</v>
      </c>
      <c r="C17" s="185"/>
      <c r="D17" s="79"/>
      <c r="E17" s="182">
        <f>D17*$E$10</f>
        <v>0</v>
      </c>
      <c r="F17" s="160"/>
      <c r="G17" s="79"/>
      <c r="H17" s="182">
        <f>G17*$H$10</f>
        <v>0</v>
      </c>
    </row>
    <row r="18" spans="1:8" ht="15" customHeight="1" x14ac:dyDescent="0.2">
      <c r="A18" s="180"/>
      <c r="B18" s="186" t="s">
        <v>61</v>
      </c>
      <c r="C18" s="185"/>
      <c r="D18" s="187">
        <f>SUM(D13:D17)</f>
        <v>0</v>
      </c>
      <c r="E18" s="188">
        <f>SUM(E13:E17)</f>
        <v>0</v>
      </c>
      <c r="F18" s="160"/>
      <c r="G18" s="187">
        <f>SUM(G13:G17)</f>
        <v>0</v>
      </c>
      <c r="H18" s="188">
        <f>SUM(H13:H17)</f>
        <v>0</v>
      </c>
    </row>
    <row r="19" spans="1:8" ht="15" customHeight="1" x14ac:dyDescent="0.2">
      <c r="A19" s="189" t="s">
        <v>62</v>
      </c>
      <c r="B19" s="176" t="s">
        <v>63</v>
      </c>
      <c r="C19" s="172"/>
      <c r="D19" s="177"/>
      <c r="E19" s="178"/>
      <c r="F19" s="160"/>
      <c r="G19" s="179"/>
      <c r="H19" s="178"/>
    </row>
    <row r="20" spans="1:8" ht="9" customHeight="1" x14ac:dyDescent="0.2">
      <c r="A20" s="180" t="s">
        <v>64</v>
      </c>
      <c r="B20" s="190" t="s">
        <v>65</v>
      </c>
      <c r="C20" s="191"/>
      <c r="D20" s="78"/>
      <c r="E20" s="182">
        <f t="shared" ref="E20:E25" si="0">D20*$E$10</f>
        <v>0</v>
      </c>
      <c r="F20" s="160"/>
      <c r="G20" s="78"/>
      <c r="H20" s="182">
        <f t="shared" ref="H20:H25" si="1">G20*$H$10</f>
        <v>0</v>
      </c>
    </row>
    <row r="21" spans="1:8" x14ac:dyDescent="0.2">
      <c r="A21" s="180" t="s">
        <v>66</v>
      </c>
      <c r="B21" s="181" t="s">
        <v>67</v>
      </c>
      <c r="C21" s="169"/>
      <c r="D21" s="78"/>
      <c r="E21" s="182">
        <f t="shared" si="0"/>
        <v>0</v>
      </c>
      <c r="F21" s="160"/>
      <c r="G21" s="78"/>
      <c r="H21" s="182">
        <f t="shared" si="1"/>
        <v>0</v>
      </c>
    </row>
    <row r="22" spans="1:8" x14ac:dyDescent="0.2">
      <c r="A22" s="180" t="s">
        <v>68</v>
      </c>
      <c r="B22" s="181" t="s">
        <v>69</v>
      </c>
      <c r="C22" s="169"/>
      <c r="D22" s="78"/>
      <c r="E22" s="182">
        <f t="shared" si="0"/>
        <v>0</v>
      </c>
      <c r="F22" s="160"/>
      <c r="G22" s="78"/>
      <c r="H22" s="182">
        <f t="shared" si="1"/>
        <v>0</v>
      </c>
    </row>
    <row r="23" spans="1:8" x14ac:dyDescent="0.2">
      <c r="A23" s="180" t="s">
        <v>70</v>
      </c>
      <c r="B23" s="184" t="s">
        <v>71</v>
      </c>
      <c r="C23" s="185"/>
      <c r="D23" s="78"/>
      <c r="E23" s="182">
        <f t="shared" si="0"/>
        <v>0</v>
      </c>
      <c r="F23" s="160"/>
      <c r="G23" s="78"/>
      <c r="H23" s="182">
        <f t="shared" si="1"/>
        <v>0</v>
      </c>
    </row>
    <row r="24" spans="1:8" x14ac:dyDescent="0.2">
      <c r="A24" s="171" t="s">
        <v>72</v>
      </c>
      <c r="B24" s="181" t="s">
        <v>73</v>
      </c>
      <c r="C24" s="192"/>
      <c r="D24" s="78"/>
      <c r="E24" s="193">
        <f t="shared" si="0"/>
        <v>0</v>
      </c>
      <c r="F24" s="160"/>
      <c r="G24" s="78"/>
      <c r="H24" s="182">
        <f t="shared" si="1"/>
        <v>0</v>
      </c>
    </row>
    <row r="25" spans="1:8" x14ac:dyDescent="0.2">
      <c r="A25" s="180" t="s">
        <v>74</v>
      </c>
      <c r="B25" s="190" t="s">
        <v>75</v>
      </c>
      <c r="C25" s="191"/>
      <c r="D25" s="194">
        <f>SUM(D20:D24)*D18</f>
        <v>0</v>
      </c>
      <c r="E25" s="182">
        <f t="shared" si="0"/>
        <v>0</v>
      </c>
      <c r="F25" s="160"/>
      <c r="G25" s="194">
        <f>SUM(G20:G24)*G18</f>
        <v>0</v>
      </c>
      <c r="H25" s="182">
        <f t="shared" si="1"/>
        <v>0</v>
      </c>
    </row>
    <row r="26" spans="1:8" ht="15" customHeight="1" x14ac:dyDescent="0.2">
      <c r="A26" s="180"/>
      <c r="B26" s="186" t="s">
        <v>76</v>
      </c>
      <c r="C26" s="185"/>
      <c r="D26" s="195">
        <f>SUM(D20:D25)</f>
        <v>0</v>
      </c>
      <c r="E26" s="196">
        <f>SUM(E20:E25)</f>
        <v>0</v>
      </c>
      <c r="F26" s="160"/>
      <c r="G26" s="195">
        <f>SUM(G20:G25)</f>
        <v>0</v>
      </c>
      <c r="H26" s="196">
        <f>SUM(H20:H25)</f>
        <v>0</v>
      </c>
    </row>
    <row r="27" spans="1:8" ht="15" customHeight="1" x14ac:dyDescent="0.2">
      <c r="A27" s="189" t="s">
        <v>77</v>
      </c>
      <c r="B27" s="176" t="s">
        <v>78</v>
      </c>
      <c r="C27" s="172"/>
      <c r="D27" s="177"/>
      <c r="E27" s="178"/>
      <c r="F27" s="160"/>
      <c r="G27" s="179"/>
      <c r="H27" s="178"/>
    </row>
    <row r="28" spans="1:8" x14ac:dyDescent="0.2">
      <c r="A28" s="180" t="s">
        <v>79</v>
      </c>
      <c r="B28" s="190" t="s">
        <v>80</v>
      </c>
      <c r="C28" s="191"/>
      <c r="D28" s="78"/>
      <c r="E28" s="182">
        <f>D28*$E$10</f>
        <v>0</v>
      </c>
      <c r="F28" s="160"/>
      <c r="G28" s="78"/>
      <c r="H28" s="182">
        <f t="shared" ref="H28:H32" si="2">G28*$H$10</f>
        <v>0</v>
      </c>
    </row>
    <row r="29" spans="1:8" x14ac:dyDescent="0.2">
      <c r="A29" s="180" t="s">
        <v>81</v>
      </c>
      <c r="B29" s="181" t="s">
        <v>82</v>
      </c>
      <c r="C29" s="169"/>
      <c r="D29" s="78"/>
      <c r="E29" s="182">
        <f>D29*$E$10</f>
        <v>0</v>
      </c>
      <c r="F29" s="160"/>
      <c r="G29" s="78"/>
      <c r="H29" s="182">
        <f t="shared" si="2"/>
        <v>0</v>
      </c>
    </row>
    <row r="30" spans="1:8" x14ac:dyDescent="0.2">
      <c r="A30" s="180" t="s">
        <v>83</v>
      </c>
      <c r="B30" s="181" t="s">
        <v>84</v>
      </c>
      <c r="C30" s="169"/>
      <c r="D30" s="78"/>
      <c r="E30" s="182">
        <f>D30*$E$10</f>
        <v>0</v>
      </c>
      <c r="F30" s="160"/>
      <c r="G30" s="78"/>
      <c r="H30" s="182">
        <f t="shared" si="2"/>
        <v>0</v>
      </c>
    </row>
    <row r="31" spans="1:8" x14ac:dyDescent="0.2">
      <c r="A31" s="180" t="s">
        <v>85</v>
      </c>
      <c r="B31" s="181" t="s">
        <v>86</v>
      </c>
      <c r="C31" s="169"/>
      <c r="D31" s="78"/>
      <c r="E31" s="182">
        <f>D31*$E$10</f>
        <v>0</v>
      </c>
      <c r="F31" s="160"/>
      <c r="G31" s="78"/>
      <c r="H31" s="182">
        <f t="shared" si="2"/>
        <v>0</v>
      </c>
    </row>
    <row r="32" spans="1:8" x14ac:dyDescent="0.2">
      <c r="A32" s="180" t="s">
        <v>164</v>
      </c>
      <c r="B32" s="184" t="s">
        <v>165</v>
      </c>
      <c r="C32" s="185"/>
      <c r="D32" s="78"/>
      <c r="E32" s="182">
        <f>D32*$E$10</f>
        <v>0</v>
      </c>
      <c r="F32" s="160"/>
      <c r="G32" s="78"/>
      <c r="H32" s="182">
        <f t="shared" si="2"/>
        <v>0</v>
      </c>
    </row>
    <row r="33" spans="1:8" ht="15" customHeight="1" x14ac:dyDescent="0.2">
      <c r="A33" s="180"/>
      <c r="B33" s="186" t="s">
        <v>87</v>
      </c>
      <c r="C33" s="185"/>
      <c r="D33" s="195">
        <f>SUM(D28:D32)</f>
        <v>0</v>
      </c>
      <c r="E33" s="196">
        <f>SUM(E28:E32)</f>
        <v>0</v>
      </c>
      <c r="F33" s="160"/>
      <c r="G33" s="195">
        <f>SUM(G28:G32)</f>
        <v>0</v>
      </c>
      <c r="H33" s="196">
        <f>SUM(H28:H32)</f>
        <v>0</v>
      </c>
    </row>
    <row r="34" spans="1:8" ht="15" customHeight="1" x14ac:dyDescent="0.2">
      <c r="A34" s="189" t="s">
        <v>88</v>
      </c>
      <c r="B34" s="176" t="s">
        <v>89</v>
      </c>
      <c r="C34" s="172"/>
      <c r="D34" s="177"/>
      <c r="E34" s="178"/>
      <c r="F34" s="160"/>
      <c r="G34" s="179"/>
      <c r="H34" s="178"/>
    </row>
    <row r="35" spans="1:8" x14ac:dyDescent="0.2">
      <c r="A35" s="180" t="s">
        <v>90</v>
      </c>
      <c r="B35" s="190" t="s">
        <v>91</v>
      </c>
      <c r="C35" s="191"/>
      <c r="D35" s="78"/>
      <c r="E35" s="182">
        <f>D35*$E$10</f>
        <v>0</v>
      </c>
      <c r="F35" s="160"/>
      <c r="G35" s="78"/>
      <c r="H35" s="182">
        <f t="shared" ref="H35:H39" si="3">G35*$H$10</f>
        <v>0</v>
      </c>
    </row>
    <row r="36" spans="1:8" x14ac:dyDescent="0.2">
      <c r="A36" s="180" t="s">
        <v>92</v>
      </c>
      <c r="B36" s="181" t="s">
        <v>93</v>
      </c>
      <c r="C36" s="169"/>
      <c r="D36" s="78"/>
      <c r="E36" s="182">
        <f>D36*$E$10</f>
        <v>0</v>
      </c>
      <c r="F36" s="160"/>
      <c r="G36" s="78"/>
      <c r="H36" s="182">
        <f t="shared" si="3"/>
        <v>0</v>
      </c>
    </row>
    <row r="37" spans="1:8" x14ac:dyDescent="0.2">
      <c r="A37" s="180" t="s">
        <v>94</v>
      </c>
      <c r="B37" s="181" t="s">
        <v>95</v>
      </c>
      <c r="C37" s="169"/>
      <c r="D37" s="78"/>
      <c r="E37" s="182">
        <f>D37*$E$10</f>
        <v>0</v>
      </c>
      <c r="F37" s="160"/>
      <c r="G37" s="78"/>
      <c r="H37" s="182">
        <f t="shared" si="3"/>
        <v>0</v>
      </c>
    </row>
    <row r="38" spans="1:8" x14ac:dyDescent="0.2">
      <c r="A38" s="180" t="s">
        <v>96</v>
      </c>
      <c r="B38" s="181" t="s">
        <v>97</v>
      </c>
      <c r="C38" s="169"/>
      <c r="D38" s="78"/>
      <c r="E38" s="182">
        <f>D38*$E$10</f>
        <v>0</v>
      </c>
      <c r="F38" s="160"/>
      <c r="G38" s="78"/>
      <c r="H38" s="182">
        <f t="shared" si="3"/>
        <v>0</v>
      </c>
    </row>
    <row r="39" spans="1:8" x14ac:dyDescent="0.2">
      <c r="A39" s="180" t="s">
        <v>98</v>
      </c>
      <c r="B39" s="181" t="s">
        <v>99</v>
      </c>
      <c r="C39" s="169"/>
      <c r="D39" s="78"/>
      <c r="E39" s="182">
        <f>D39*$E$10</f>
        <v>0</v>
      </c>
      <c r="F39" s="160"/>
      <c r="G39" s="78"/>
      <c r="H39" s="182">
        <f t="shared" si="3"/>
        <v>0</v>
      </c>
    </row>
    <row r="40" spans="1:8" ht="15" customHeight="1" x14ac:dyDescent="0.2">
      <c r="A40" s="180"/>
      <c r="B40" s="186" t="s">
        <v>100</v>
      </c>
      <c r="C40" s="185"/>
      <c r="D40" s="195">
        <f>SUM(D35:D39)</f>
        <v>0</v>
      </c>
      <c r="E40" s="196">
        <f>SUM(E35:E39)</f>
        <v>0</v>
      </c>
      <c r="F40" s="160"/>
      <c r="G40" s="195">
        <f>SUM(G35:G39)</f>
        <v>0</v>
      </c>
      <c r="H40" s="196">
        <f>SUM(H35:H39)</f>
        <v>0</v>
      </c>
    </row>
    <row r="41" spans="1:8" ht="15" customHeight="1" x14ac:dyDescent="0.2">
      <c r="A41" s="189" t="s">
        <v>101</v>
      </c>
      <c r="B41" s="176" t="s">
        <v>102</v>
      </c>
      <c r="C41" s="172"/>
      <c r="D41" s="177"/>
      <c r="E41" s="178"/>
      <c r="F41" s="160"/>
      <c r="G41" s="179"/>
      <c r="H41" s="178"/>
    </row>
    <row r="42" spans="1:8" x14ac:dyDescent="0.2">
      <c r="A42" s="180" t="s">
        <v>103</v>
      </c>
      <c r="B42" s="190" t="s">
        <v>104</v>
      </c>
      <c r="C42" s="191"/>
      <c r="D42" s="78"/>
      <c r="E42" s="182">
        <f>D42*$E$10</f>
        <v>0</v>
      </c>
      <c r="F42" s="160"/>
      <c r="G42" s="78"/>
      <c r="H42" s="182">
        <f t="shared" ref="H42:H45" si="4">G42*$H$10</f>
        <v>0</v>
      </c>
    </row>
    <row r="43" spans="1:8" x14ac:dyDescent="0.2">
      <c r="A43" s="180" t="s">
        <v>105</v>
      </c>
      <c r="B43" s="181" t="s">
        <v>106</v>
      </c>
      <c r="C43" s="169"/>
      <c r="D43" s="78"/>
      <c r="E43" s="182">
        <f>D43*$E$10</f>
        <v>0</v>
      </c>
      <c r="F43" s="160"/>
      <c r="G43" s="78"/>
      <c r="H43" s="182">
        <f t="shared" si="4"/>
        <v>0</v>
      </c>
    </row>
    <row r="44" spans="1:8" x14ac:dyDescent="0.2">
      <c r="A44" s="180" t="s">
        <v>107</v>
      </c>
      <c r="B44" s="181" t="s">
        <v>108</v>
      </c>
      <c r="C44" s="169"/>
      <c r="D44" s="78"/>
      <c r="E44" s="182">
        <f>D44*$E$10</f>
        <v>0</v>
      </c>
      <c r="F44" s="160"/>
      <c r="G44" s="78"/>
      <c r="H44" s="182">
        <f t="shared" si="4"/>
        <v>0</v>
      </c>
    </row>
    <row r="45" spans="1:8" x14ac:dyDescent="0.2">
      <c r="A45" s="180" t="s">
        <v>109</v>
      </c>
      <c r="B45" s="181" t="s">
        <v>110</v>
      </c>
      <c r="C45" s="169"/>
      <c r="D45" s="78"/>
      <c r="E45" s="182">
        <f>D45*$E$10</f>
        <v>0</v>
      </c>
      <c r="F45" s="160"/>
      <c r="G45" s="78"/>
      <c r="H45" s="182">
        <f t="shared" si="4"/>
        <v>0</v>
      </c>
    </row>
    <row r="46" spans="1:8" ht="15" customHeight="1" x14ac:dyDescent="0.2">
      <c r="A46" s="180"/>
      <c r="B46" s="176" t="s">
        <v>111</v>
      </c>
      <c r="C46" s="169"/>
      <c r="D46" s="195">
        <f>SUM(D42:D45)</f>
        <v>0</v>
      </c>
      <c r="E46" s="196">
        <f>SUM(E42:E45)</f>
        <v>0</v>
      </c>
      <c r="F46" s="160"/>
      <c r="G46" s="195">
        <f>SUM(G42:G45)</f>
        <v>0</v>
      </c>
      <c r="H46" s="196">
        <f>SUM(H42:H45)</f>
        <v>0</v>
      </c>
    </row>
    <row r="47" spans="1:8" ht="15" customHeight="1" x14ac:dyDescent="0.2">
      <c r="A47" s="175" t="s">
        <v>112</v>
      </c>
      <c r="B47" s="176" t="s">
        <v>113</v>
      </c>
      <c r="C47" s="197"/>
      <c r="D47" s="195">
        <f>D18+D26+D33+D40+D46</f>
        <v>0</v>
      </c>
      <c r="E47" s="196">
        <f>E18+E26+E33+E40+E46</f>
        <v>0</v>
      </c>
      <c r="F47" s="160"/>
      <c r="G47" s="195">
        <f>G18+G26+G33+G40+G46</f>
        <v>0</v>
      </c>
      <c r="H47" s="196">
        <f>H18+H26+H33+H40+H46</f>
        <v>0</v>
      </c>
    </row>
    <row r="48" spans="1:8" x14ac:dyDescent="0.2">
      <c r="A48" s="180" t="s">
        <v>114</v>
      </c>
      <c r="B48" s="181" t="s">
        <v>115</v>
      </c>
      <c r="C48" s="169"/>
      <c r="D48" s="78"/>
      <c r="E48" s="182">
        <f>D48*$E$10</f>
        <v>0</v>
      </c>
      <c r="F48" s="160"/>
      <c r="G48" s="78"/>
      <c r="H48" s="182">
        <f>G48*$E$10</f>
        <v>0</v>
      </c>
    </row>
    <row r="49" spans="1:9" ht="15" customHeight="1" x14ac:dyDescent="0.2">
      <c r="A49" s="198" t="s">
        <v>116</v>
      </c>
      <c r="B49" s="186" t="s">
        <v>117</v>
      </c>
      <c r="C49" s="199"/>
      <c r="D49" s="195">
        <f>D47+D48</f>
        <v>0</v>
      </c>
      <c r="E49" s="196">
        <f>E47+E48</f>
        <v>0</v>
      </c>
      <c r="F49" s="160"/>
      <c r="G49" s="195">
        <f>G47+G48</f>
        <v>0</v>
      </c>
      <c r="H49" s="196">
        <f>H47+H48</f>
        <v>0</v>
      </c>
    </row>
    <row r="50" spans="1:9" ht="6.75" customHeight="1" x14ac:dyDescent="0.2">
      <c r="A50" s="171"/>
      <c r="B50" s="192"/>
      <c r="C50" s="192"/>
      <c r="D50" s="200"/>
      <c r="E50" s="193"/>
      <c r="F50" s="160"/>
      <c r="G50" s="201"/>
      <c r="H50" s="193"/>
    </row>
    <row r="51" spans="1:9" ht="15" customHeight="1" x14ac:dyDescent="0.2">
      <c r="A51" s="189" t="s">
        <v>118</v>
      </c>
      <c r="B51" s="172"/>
      <c r="C51" s="197"/>
      <c r="D51" s="173">
        <f>D10+D49</f>
        <v>1</v>
      </c>
      <c r="E51" s="196">
        <f>E10+E49</f>
        <v>0</v>
      </c>
      <c r="F51" s="160"/>
      <c r="G51" s="173">
        <f>G10+G49</f>
        <v>1</v>
      </c>
      <c r="H51" s="196">
        <f>H10+H49</f>
        <v>0</v>
      </c>
    </row>
    <row r="52" spans="1:9" ht="6.75" customHeight="1" x14ac:dyDescent="0.2">
      <c r="A52" s="171"/>
      <c r="B52" s="192"/>
      <c r="C52" s="192"/>
      <c r="D52" s="200"/>
      <c r="E52" s="193"/>
      <c r="F52" s="160"/>
      <c r="G52" s="201"/>
      <c r="H52" s="193"/>
    </row>
    <row r="53" spans="1:9" ht="15" customHeight="1" x14ac:dyDescent="0.2">
      <c r="A53" s="189" t="s">
        <v>119</v>
      </c>
      <c r="B53" s="172"/>
      <c r="C53" s="197"/>
      <c r="D53" s="313" t="str">
        <f>IF(E51=0,"",(E10+E18+E26+E42)/E51)</f>
        <v/>
      </c>
      <c r="E53" s="314"/>
      <c r="F53" s="160"/>
      <c r="G53" s="313" t="str">
        <f>IF(H51=0,"",(H10+H18+H26+H42)/H51)</f>
        <v/>
      </c>
      <c r="H53" s="314"/>
    </row>
    <row r="54" spans="1:9" ht="6.75" customHeight="1" x14ac:dyDescent="0.2">
      <c r="A54" s="171"/>
      <c r="B54" s="172"/>
      <c r="C54" s="172"/>
      <c r="D54" s="1"/>
      <c r="E54" s="2"/>
      <c r="F54" s="160"/>
      <c r="G54" s="48"/>
      <c r="H54" s="2"/>
    </row>
    <row r="55" spans="1:9" ht="15" customHeight="1" x14ac:dyDescent="0.2">
      <c r="A55" s="189" t="s">
        <v>120</v>
      </c>
      <c r="B55" s="172"/>
      <c r="C55" s="197"/>
      <c r="D55" s="80">
        <v>0.3</v>
      </c>
      <c r="E55" s="77"/>
      <c r="F55" s="202"/>
      <c r="G55" s="80">
        <v>0.3</v>
      </c>
      <c r="H55" s="77"/>
    </row>
    <row r="56" spans="1:9" ht="6.75" customHeight="1" x14ac:dyDescent="0.2">
      <c r="A56" s="171"/>
      <c r="B56" s="172"/>
      <c r="C56" s="172"/>
      <c r="D56" s="85"/>
      <c r="E56" s="86"/>
      <c r="F56" s="202"/>
      <c r="G56" s="87"/>
      <c r="H56" s="86"/>
    </row>
    <row r="57" spans="1:9" ht="15" customHeight="1" thickBot="1" x14ac:dyDescent="0.25">
      <c r="A57" s="203" t="s">
        <v>121</v>
      </c>
      <c r="B57" s="204"/>
      <c r="C57" s="205"/>
      <c r="D57" s="88">
        <v>0.8</v>
      </c>
      <c r="E57" s="89"/>
      <c r="F57" s="202"/>
      <c r="G57" s="88">
        <v>0.8</v>
      </c>
      <c r="H57" s="89"/>
    </row>
    <row r="58" spans="1:9" ht="15" customHeight="1" thickTop="1" x14ac:dyDescent="0.2">
      <c r="A58" s="206"/>
      <c r="B58" s="160"/>
      <c r="C58" s="160"/>
      <c r="D58" s="162"/>
      <c r="E58" s="163"/>
      <c r="F58" s="160"/>
      <c r="G58" s="160"/>
      <c r="H58" s="160"/>
    </row>
    <row r="59" spans="1:9" ht="15" customHeight="1" x14ac:dyDescent="0.2">
      <c r="A59" s="315" t="s">
        <v>190</v>
      </c>
      <c r="B59" s="315"/>
      <c r="C59" s="315"/>
      <c r="D59" s="315"/>
      <c r="E59" s="315"/>
      <c r="F59" s="315"/>
      <c r="G59" s="315"/>
      <c r="H59" s="315"/>
    </row>
    <row r="60" spans="1:9" ht="15" customHeight="1" x14ac:dyDescent="0.2">
      <c r="A60" s="208"/>
      <c r="B60" s="208"/>
      <c r="C60" s="50" t="s">
        <v>167</v>
      </c>
      <c r="D60" s="80">
        <v>1</v>
      </c>
      <c r="E60" s="208"/>
      <c r="F60" s="208"/>
      <c r="G60" s="80"/>
      <c r="H60" s="160"/>
      <c r="I60" s="51"/>
    </row>
    <row r="61" spans="1:9" x14ac:dyDescent="0.2">
      <c r="A61" s="208"/>
      <c r="B61" s="160"/>
      <c r="C61" s="160"/>
      <c r="D61" s="162"/>
      <c r="E61" s="163"/>
      <c r="F61" s="160"/>
      <c r="G61" s="160"/>
      <c r="H61" s="160"/>
    </row>
    <row r="62" spans="1:9" ht="15" customHeight="1" x14ac:dyDescent="0.2">
      <c r="A62" s="208"/>
      <c r="B62" s="160"/>
      <c r="C62" s="50" t="s">
        <v>118</v>
      </c>
      <c r="D62" s="162"/>
      <c r="E62" s="209"/>
      <c r="F62" s="160"/>
      <c r="G62" s="160"/>
      <c r="H62" s="160"/>
    </row>
    <row r="63" spans="1:9" ht="15" customHeight="1" x14ac:dyDescent="0.2">
      <c r="A63" s="208"/>
      <c r="B63" s="160"/>
      <c r="C63" s="50" t="s">
        <v>120</v>
      </c>
      <c r="D63" s="162"/>
      <c r="E63" s="90"/>
      <c r="F63" s="160"/>
      <c r="G63" s="160"/>
      <c r="H63" s="160"/>
    </row>
    <row r="64" spans="1:9" ht="15" customHeight="1" x14ac:dyDescent="0.2">
      <c r="A64" s="208"/>
      <c r="B64" s="160"/>
      <c r="C64" s="50" t="s">
        <v>168</v>
      </c>
      <c r="D64" s="162"/>
      <c r="E64" s="90"/>
      <c r="F64" s="160"/>
      <c r="G64" s="160"/>
      <c r="H64" s="160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2"/>
  <sheetViews>
    <sheetView showGridLines="0" showZeros="0" topLeftCell="B1" zoomScale="60" zoomScaleNormal="60" zoomScalePageLayoutView="88" workbookViewId="0">
      <selection activeCell="I42" sqref="I42"/>
    </sheetView>
  </sheetViews>
  <sheetFormatPr baseColWidth="10" defaultColWidth="11.42578125" defaultRowHeight="26.1" customHeight="1" x14ac:dyDescent="0.2"/>
  <cols>
    <col min="1" max="1" width="39.85546875" style="144" hidden="1" customWidth="1"/>
    <col min="2" max="2" width="10.7109375" style="93" customWidth="1"/>
    <col min="3" max="3" width="34" style="144" bestFit="1" customWidth="1"/>
    <col min="4" max="5" width="16.7109375" style="144" customWidth="1"/>
    <col min="6" max="6" width="14.7109375" style="144" customWidth="1"/>
    <col min="7" max="7" width="21.140625" style="144" customWidth="1"/>
    <col min="8" max="8" width="12.85546875" style="84" customWidth="1"/>
    <col min="9" max="9" width="18.85546875" style="145" customWidth="1"/>
    <col min="10" max="10" width="13.7109375" style="144" customWidth="1"/>
    <col min="11" max="11" width="16.28515625" style="144" customWidth="1"/>
    <col min="12" max="12" width="13.42578125" style="144" customWidth="1"/>
    <col min="13" max="13" width="14.140625" style="144" bestFit="1" customWidth="1"/>
    <col min="14" max="14" width="17.42578125" style="144" customWidth="1"/>
    <col min="15" max="15" width="9" style="144" customWidth="1"/>
    <col min="16" max="16" width="13.85546875" style="144" customWidth="1"/>
    <col min="17" max="17" width="12.42578125" style="144" customWidth="1"/>
    <col min="18" max="18" width="17.85546875" style="144" customWidth="1"/>
    <col min="19" max="20" width="13.42578125" style="144" customWidth="1"/>
    <col min="21" max="16384" width="11.42578125" style="144"/>
  </cols>
  <sheetData>
    <row r="1" spans="1:19" ht="26.1" customHeight="1" x14ac:dyDescent="0.2">
      <c r="C1" s="94" t="s">
        <v>0</v>
      </c>
      <c r="D1" s="146" t="s">
        <v>197</v>
      </c>
      <c r="E1" s="81"/>
      <c r="G1" s="82"/>
      <c r="H1" s="95"/>
      <c r="I1" s="82"/>
    </row>
    <row r="2" spans="1:19" ht="26.1" customHeight="1" x14ac:dyDescent="0.2">
      <c r="D2" s="147"/>
      <c r="E2" s="96"/>
    </row>
    <row r="3" spans="1:19" ht="26.1" customHeight="1" x14ac:dyDescent="0.2">
      <c r="C3" s="97" t="s">
        <v>1</v>
      </c>
      <c r="D3" s="146" t="s">
        <v>196</v>
      </c>
      <c r="E3" s="81"/>
      <c r="G3" s="82"/>
      <c r="H3" s="95"/>
      <c r="I3" s="82"/>
    </row>
    <row r="4" spans="1:19" ht="26.1" customHeight="1" x14ac:dyDescent="0.2">
      <c r="C4" s="97" t="s">
        <v>2</v>
      </c>
      <c r="D4" s="146" t="s">
        <v>314</v>
      </c>
      <c r="E4" s="83">
        <v>1</v>
      </c>
      <c r="G4" s="82"/>
      <c r="H4" s="95"/>
      <c r="I4" s="82"/>
    </row>
    <row r="5" spans="1:19" ht="26.1" customHeight="1" x14ac:dyDescent="0.2">
      <c r="D5" s="148"/>
    </row>
    <row r="6" spans="1:19" ht="26.1" customHeight="1" x14ac:dyDescent="0.2">
      <c r="C6" s="97" t="s">
        <v>3</v>
      </c>
      <c r="D6" s="149"/>
      <c r="E6" s="98"/>
      <c r="G6" s="97"/>
      <c r="H6" s="316"/>
      <c r="I6" s="316"/>
      <c r="L6" s="99"/>
      <c r="M6" s="99"/>
      <c r="S6" s="99"/>
    </row>
    <row r="7" spans="1:19" ht="35.1" customHeight="1" x14ac:dyDescent="0.2">
      <c r="K7" s="317" t="s">
        <v>426</v>
      </c>
      <c r="L7" s="318"/>
      <c r="M7" s="318"/>
      <c r="N7" s="318"/>
      <c r="O7" s="319"/>
      <c r="P7" s="317" t="s">
        <v>175</v>
      </c>
      <c r="Q7" s="318"/>
      <c r="R7" s="318"/>
      <c r="S7" s="319"/>
    </row>
    <row r="8" spans="1:19" ht="60.95" customHeight="1" x14ac:dyDescent="0.2">
      <c r="B8" s="109" t="s">
        <v>4</v>
      </c>
      <c r="C8" s="110" t="s">
        <v>193</v>
      </c>
      <c r="D8" s="110" t="s">
        <v>191</v>
      </c>
      <c r="E8" s="110" t="s">
        <v>5</v>
      </c>
      <c r="F8" s="111" t="s">
        <v>6</v>
      </c>
      <c r="G8" s="111" t="s">
        <v>180</v>
      </c>
      <c r="H8" s="112" t="s">
        <v>7</v>
      </c>
      <c r="I8" s="111" t="s">
        <v>145</v>
      </c>
      <c r="J8" s="113" t="s">
        <v>172</v>
      </c>
      <c r="K8" s="113" t="s">
        <v>179</v>
      </c>
      <c r="L8" s="113" t="s">
        <v>170</v>
      </c>
      <c r="M8" s="113" t="s">
        <v>9</v>
      </c>
      <c r="N8" s="113" t="s">
        <v>171</v>
      </c>
      <c r="O8" s="113" t="s">
        <v>166</v>
      </c>
      <c r="P8" s="114" t="s">
        <v>173</v>
      </c>
      <c r="Q8" s="114" t="s">
        <v>174</v>
      </c>
      <c r="R8" s="114" t="s">
        <v>171</v>
      </c>
      <c r="S8" s="114" t="s">
        <v>166</v>
      </c>
    </row>
    <row r="9" spans="1:19" ht="29.1" customHeight="1" x14ac:dyDescent="0.2">
      <c r="A9" s="144" t="str">
        <f>CONCATENATE(C8,F8)</f>
        <v>RaumbezeichnungReinigungs- gruppe</v>
      </c>
      <c r="B9" s="115">
        <v>1</v>
      </c>
      <c r="C9" s="150" t="s">
        <v>315</v>
      </c>
      <c r="D9" s="150" t="s">
        <v>316</v>
      </c>
      <c r="E9" s="151" t="s">
        <v>317</v>
      </c>
      <c r="F9" s="150" t="s">
        <v>449</v>
      </c>
      <c r="G9" s="150" t="s">
        <v>318</v>
      </c>
      <c r="H9" s="152">
        <v>34</v>
      </c>
      <c r="I9" s="210" t="s">
        <v>11</v>
      </c>
      <c r="J9" s="104">
        <f>IF(I9=0,0,VLOOKUP(I9,Reinigungsturnus!$A$5:$C$20,3,FALSE)*H9/12)</f>
        <v>442</v>
      </c>
      <c r="K9" s="105"/>
      <c r="L9" s="106"/>
      <c r="M9" s="107"/>
      <c r="N9" s="107"/>
      <c r="O9" s="108"/>
      <c r="P9" s="105"/>
      <c r="Q9" s="106"/>
      <c r="R9" s="107"/>
      <c r="S9" s="108"/>
    </row>
    <row r="10" spans="1:19" ht="29.1" customHeight="1" x14ac:dyDescent="0.2">
      <c r="B10" s="115">
        <v>2</v>
      </c>
      <c r="C10" s="150" t="s">
        <v>319</v>
      </c>
      <c r="D10" s="150" t="s">
        <v>320</v>
      </c>
      <c r="E10" s="151" t="s">
        <v>317</v>
      </c>
      <c r="F10" s="150" t="s">
        <v>201</v>
      </c>
      <c r="G10" s="150" t="s">
        <v>318</v>
      </c>
      <c r="H10" s="152">
        <v>32.78</v>
      </c>
      <c r="I10" s="210" t="s">
        <v>11</v>
      </c>
      <c r="J10" s="104">
        <f>IF(I10=0,0,VLOOKUP(I10,Reinigungsturnus!$A$5:$C$20,3,FALSE)*H10/12)</f>
        <v>426.14000000000004</v>
      </c>
      <c r="K10" s="105"/>
      <c r="L10" s="106"/>
      <c r="M10" s="107"/>
      <c r="N10" s="107"/>
      <c r="O10" s="108"/>
      <c r="P10" s="105"/>
      <c r="Q10" s="106"/>
      <c r="R10" s="107"/>
      <c r="S10" s="108"/>
    </row>
    <row r="11" spans="1:19" s="270" customFormat="1" ht="29.1" customHeight="1" x14ac:dyDescent="0.2">
      <c r="B11" s="115">
        <v>3</v>
      </c>
      <c r="C11" s="150" t="s">
        <v>450</v>
      </c>
      <c r="D11" s="150" t="s">
        <v>451</v>
      </c>
      <c r="E11" s="151" t="s">
        <v>317</v>
      </c>
      <c r="F11" s="150" t="s">
        <v>201</v>
      </c>
      <c r="G11" s="150" t="s">
        <v>318</v>
      </c>
      <c r="H11" s="152">
        <v>11.4</v>
      </c>
      <c r="I11" s="210" t="s">
        <v>11</v>
      </c>
      <c r="J11" s="104">
        <f>IF(I11=0,0,VLOOKUP(I11,Reinigungsturnus!$A$5:$C$20,3,FALSE)*H11/12)</f>
        <v>148.20000000000002</v>
      </c>
      <c r="K11" s="105"/>
      <c r="L11" s="106"/>
      <c r="M11" s="107"/>
      <c r="N11" s="107"/>
      <c r="O11" s="108"/>
      <c r="P11" s="105"/>
      <c r="Q11" s="106"/>
      <c r="R11" s="107"/>
      <c r="S11" s="108"/>
    </row>
    <row r="12" spans="1:19" ht="29.1" customHeight="1" x14ac:dyDescent="0.2">
      <c r="B12" s="115">
        <v>4</v>
      </c>
      <c r="C12" s="150" t="s">
        <v>343</v>
      </c>
      <c r="D12" s="150" t="s">
        <v>321</v>
      </c>
      <c r="E12" s="151" t="s">
        <v>317</v>
      </c>
      <c r="F12" s="150" t="s">
        <v>203</v>
      </c>
      <c r="G12" s="150" t="s">
        <v>322</v>
      </c>
      <c r="H12" s="152">
        <v>7.4</v>
      </c>
      <c r="I12" s="210" t="s">
        <v>11</v>
      </c>
      <c r="J12" s="104">
        <f>IF(I12=0,0,VLOOKUP(I12,Reinigungsturnus!$A$5:$C$20,3,FALSE)*H12/12)</f>
        <v>96.2</v>
      </c>
      <c r="K12" s="105"/>
      <c r="L12" s="106"/>
      <c r="M12" s="107"/>
      <c r="N12" s="107"/>
      <c r="O12" s="108"/>
      <c r="P12" s="105"/>
      <c r="Q12" s="106"/>
      <c r="R12" s="107"/>
      <c r="S12" s="108"/>
    </row>
    <row r="13" spans="1:19" ht="29.1" customHeight="1" x14ac:dyDescent="0.2">
      <c r="B13" s="115">
        <v>5</v>
      </c>
      <c r="C13" s="150" t="s">
        <v>452</v>
      </c>
      <c r="D13" s="150" t="s">
        <v>323</v>
      </c>
      <c r="E13" s="151" t="s">
        <v>317</v>
      </c>
      <c r="F13" s="150" t="s">
        <v>202</v>
      </c>
      <c r="G13" s="150" t="s">
        <v>322</v>
      </c>
      <c r="H13" s="152">
        <v>3.5</v>
      </c>
      <c r="I13" s="210" t="s">
        <v>11</v>
      </c>
      <c r="J13" s="104">
        <f>IF(I13=0,0,VLOOKUP(I13,Reinigungsturnus!$A$5:$C$20,3,FALSE)*H13/12)</f>
        <v>45.5</v>
      </c>
      <c r="K13" s="105"/>
      <c r="L13" s="106"/>
      <c r="M13" s="107"/>
      <c r="N13" s="107"/>
      <c r="O13" s="108"/>
      <c r="P13" s="105"/>
      <c r="Q13" s="106"/>
      <c r="R13" s="107"/>
      <c r="S13" s="108"/>
    </row>
    <row r="14" spans="1:19" ht="29.1" customHeight="1" x14ac:dyDescent="0.2">
      <c r="B14" s="115">
        <v>6</v>
      </c>
      <c r="C14" s="271" t="s">
        <v>453</v>
      </c>
      <c r="D14" s="271" t="s">
        <v>324</v>
      </c>
      <c r="E14" s="272" t="s">
        <v>317</v>
      </c>
      <c r="F14" s="271" t="s">
        <v>207</v>
      </c>
      <c r="G14" s="271" t="s">
        <v>325</v>
      </c>
      <c r="H14" s="273">
        <v>15.44</v>
      </c>
      <c r="I14" s="210" t="s">
        <v>20</v>
      </c>
      <c r="J14" s="104">
        <f>IF(I14=0,0,VLOOKUP(I14,Reinigungsturnus!$A$5:$C$20,3,FALSE)*H14/12)</f>
        <v>15.44</v>
      </c>
      <c r="K14" s="105"/>
      <c r="L14" s="106"/>
      <c r="M14" s="107"/>
      <c r="N14" s="107"/>
      <c r="O14" s="108"/>
      <c r="P14" s="105"/>
      <c r="Q14" s="106"/>
      <c r="R14" s="107"/>
      <c r="S14" s="108"/>
    </row>
    <row r="15" spans="1:19" ht="29.1" customHeight="1" x14ac:dyDescent="0.2">
      <c r="B15" s="115">
        <v>7</v>
      </c>
      <c r="C15" s="150" t="s">
        <v>454</v>
      </c>
      <c r="D15" s="150" t="s">
        <v>327</v>
      </c>
      <c r="E15" s="151" t="s">
        <v>317</v>
      </c>
      <c r="F15" s="150" t="s">
        <v>205</v>
      </c>
      <c r="G15" s="150" t="s">
        <v>325</v>
      </c>
      <c r="H15" s="152">
        <v>46.82</v>
      </c>
      <c r="I15" s="274" t="s">
        <v>11</v>
      </c>
      <c r="J15" s="104">
        <f>IF(I15=0,0,VLOOKUP(I15,Reinigungsturnus!$A$5:$C$20,3,FALSE)*H15/12)</f>
        <v>608.66</v>
      </c>
      <c r="K15" s="105"/>
      <c r="L15" s="106"/>
      <c r="M15" s="107"/>
      <c r="N15" s="107"/>
      <c r="O15" s="108"/>
      <c r="P15" s="105"/>
      <c r="Q15" s="106"/>
      <c r="R15" s="107"/>
      <c r="S15" s="108"/>
    </row>
    <row r="16" spans="1:19" ht="29.1" customHeight="1" x14ac:dyDescent="0.2">
      <c r="B16" s="115">
        <v>8</v>
      </c>
      <c r="C16" s="150" t="s">
        <v>350</v>
      </c>
      <c r="D16" s="150" t="s">
        <v>328</v>
      </c>
      <c r="E16" s="151" t="s">
        <v>317</v>
      </c>
      <c r="F16" s="150" t="s">
        <v>207</v>
      </c>
      <c r="G16" s="150" t="s">
        <v>325</v>
      </c>
      <c r="H16" s="152">
        <v>6.2</v>
      </c>
      <c r="I16" s="210" t="s">
        <v>25</v>
      </c>
      <c r="J16" s="104">
        <f>IF(I16=0,0,VLOOKUP(I16,Reinigungsturnus!$A$5:$C$20,3,FALSE)*H16/12)</f>
        <v>0.51666666666666672</v>
      </c>
      <c r="K16" s="105"/>
      <c r="L16" s="106"/>
      <c r="M16" s="107"/>
      <c r="N16" s="107"/>
      <c r="O16" s="108"/>
      <c r="P16" s="105"/>
      <c r="Q16" s="106"/>
      <c r="R16" s="107"/>
      <c r="S16" s="108"/>
    </row>
    <row r="17" spans="2:19" s="270" customFormat="1" ht="29.1" customHeight="1" x14ac:dyDescent="0.2">
      <c r="B17" s="115">
        <v>9</v>
      </c>
      <c r="C17" s="150" t="s">
        <v>326</v>
      </c>
      <c r="D17" s="150" t="s">
        <v>455</v>
      </c>
      <c r="E17" s="151" t="s">
        <v>456</v>
      </c>
      <c r="F17" s="150" t="s">
        <v>207</v>
      </c>
      <c r="G17" s="150" t="s">
        <v>325</v>
      </c>
      <c r="H17" s="152">
        <v>33.07</v>
      </c>
      <c r="I17" s="210" t="s">
        <v>35</v>
      </c>
      <c r="J17" s="104">
        <f>IF(I17=0,0,VLOOKUP(I17,Reinigungsturnus!$A$5:$C$20,3,FALSE)*H17/12)</f>
        <v>11.023333333333333</v>
      </c>
      <c r="K17" s="105"/>
      <c r="L17" s="106"/>
      <c r="M17" s="107"/>
      <c r="N17" s="107"/>
      <c r="O17" s="108"/>
      <c r="P17" s="105"/>
      <c r="Q17" s="106"/>
      <c r="R17" s="107"/>
      <c r="S17" s="108"/>
    </row>
    <row r="18" spans="2:19" ht="29.1" customHeight="1" x14ac:dyDescent="0.2">
      <c r="B18" s="115">
        <v>10</v>
      </c>
      <c r="C18" s="150" t="s">
        <v>457</v>
      </c>
      <c r="D18" s="150" t="s">
        <v>330</v>
      </c>
      <c r="E18" s="151" t="s">
        <v>317</v>
      </c>
      <c r="F18" s="150" t="s">
        <v>207</v>
      </c>
      <c r="G18" s="150" t="s">
        <v>325</v>
      </c>
      <c r="H18" s="152">
        <v>16.670000000000002</v>
      </c>
      <c r="I18" s="210" t="s">
        <v>35</v>
      </c>
      <c r="J18" s="104">
        <f>IF(I18=0,0,VLOOKUP(I18,Reinigungsturnus!$A$5:$C$20,3,FALSE)*H18/12)</f>
        <v>5.5566666666666675</v>
      </c>
      <c r="K18" s="105"/>
      <c r="L18" s="106"/>
      <c r="M18" s="107"/>
      <c r="N18" s="107"/>
      <c r="O18" s="108"/>
      <c r="P18" s="105"/>
      <c r="Q18" s="106"/>
      <c r="R18" s="107"/>
      <c r="S18" s="108"/>
    </row>
    <row r="19" spans="2:19" ht="29.1" customHeight="1" x14ac:dyDescent="0.2">
      <c r="B19" s="115">
        <v>11</v>
      </c>
      <c r="C19" s="150" t="s">
        <v>457</v>
      </c>
      <c r="D19" s="150" t="s">
        <v>331</v>
      </c>
      <c r="E19" s="151" t="s">
        <v>317</v>
      </c>
      <c r="F19" s="150" t="s">
        <v>201</v>
      </c>
      <c r="G19" s="150" t="s">
        <v>325</v>
      </c>
      <c r="H19" s="152">
        <v>11.4</v>
      </c>
      <c r="I19" s="210" t="s">
        <v>35</v>
      </c>
      <c r="J19" s="104">
        <f>IF(I19=0,0,VLOOKUP(I19,Reinigungsturnus!$A$5:$C$20,3,FALSE)*H19/12)</f>
        <v>3.8000000000000003</v>
      </c>
      <c r="K19" s="105"/>
      <c r="L19" s="106"/>
      <c r="M19" s="107"/>
      <c r="N19" s="107"/>
      <c r="O19" s="108"/>
      <c r="P19" s="105"/>
      <c r="Q19" s="106"/>
      <c r="R19" s="107"/>
      <c r="S19" s="108"/>
    </row>
    <row r="20" spans="2:19" s="270" customFormat="1" ht="29.1" customHeight="1" x14ac:dyDescent="0.2">
      <c r="B20" s="115">
        <v>12</v>
      </c>
      <c r="C20" s="150" t="s">
        <v>329</v>
      </c>
      <c r="D20" s="150" t="s">
        <v>458</v>
      </c>
      <c r="E20" s="151" t="s">
        <v>317</v>
      </c>
      <c r="F20" s="150" t="s">
        <v>201</v>
      </c>
      <c r="G20" s="150" t="s">
        <v>325</v>
      </c>
      <c r="H20" s="152">
        <v>16.7</v>
      </c>
      <c r="I20" s="210" t="s">
        <v>14</v>
      </c>
      <c r="J20" s="104">
        <f>IF(I20=0,0,VLOOKUP(I20,Reinigungsturnus!$A$5:$C$20,3,FALSE)*H20/12)</f>
        <v>72.36666666666666</v>
      </c>
      <c r="K20" s="105"/>
      <c r="L20" s="106"/>
      <c r="M20" s="107"/>
      <c r="N20" s="107"/>
      <c r="O20" s="108"/>
      <c r="P20" s="105"/>
      <c r="Q20" s="106"/>
      <c r="R20" s="107"/>
      <c r="S20" s="108"/>
    </row>
    <row r="21" spans="2:19" ht="29.1" customHeight="1" x14ac:dyDescent="0.2">
      <c r="B21" s="115">
        <v>13</v>
      </c>
      <c r="C21" s="150" t="s">
        <v>332</v>
      </c>
      <c r="D21" s="150" t="s">
        <v>333</v>
      </c>
      <c r="E21" s="151" t="s">
        <v>334</v>
      </c>
      <c r="F21" s="150" t="s">
        <v>204</v>
      </c>
      <c r="G21" s="150" t="s">
        <v>335</v>
      </c>
      <c r="H21" s="152">
        <v>34.32</v>
      </c>
      <c r="I21" s="210" t="s">
        <v>11</v>
      </c>
      <c r="J21" s="104">
        <f>IF(I21=0,0,VLOOKUP(I21,Reinigungsturnus!$A$5:$C$20,3,FALSE)*H21/12)</f>
        <v>446.16</v>
      </c>
      <c r="K21" s="105"/>
      <c r="L21" s="106"/>
      <c r="M21" s="107"/>
      <c r="N21" s="107"/>
      <c r="O21" s="108"/>
      <c r="P21" s="105"/>
      <c r="Q21" s="106"/>
      <c r="R21" s="107"/>
      <c r="S21" s="108"/>
    </row>
    <row r="22" spans="2:19" ht="29.1" customHeight="1" x14ac:dyDescent="0.2">
      <c r="B22" s="115">
        <v>14</v>
      </c>
      <c r="C22" s="150" t="s">
        <v>448</v>
      </c>
      <c r="D22" s="150" t="s">
        <v>336</v>
      </c>
      <c r="E22" s="151" t="s">
        <v>334</v>
      </c>
      <c r="F22" s="150" t="s">
        <v>201</v>
      </c>
      <c r="G22" s="150" t="s">
        <v>325</v>
      </c>
      <c r="H22" s="152">
        <v>35.68</v>
      </c>
      <c r="I22" s="210" t="s">
        <v>14</v>
      </c>
      <c r="J22" s="104">
        <f>IF(I22=0,0,VLOOKUP(I22,Reinigungsturnus!$A$5:$C$20,3,FALSE)*H22/12)</f>
        <v>154.61333333333332</v>
      </c>
      <c r="K22" s="105"/>
      <c r="L22" s="106"/>
      <c r="M22" s="107"/>
      <c r="N22" s="107"/>
      <c r="O22" s="108"/>
      <c r="P22" s="105"/>
      <c r="Q22" s="106"/>
      <c r="R22" s="107"/>
      <c r="S22" s="108"/>
    </row>
    <row r="23" spans="2:19" ht="29.1" customHeight="1" x14ac:dyDescent="0.2">
      <c r="B23" s="115">
        <v>15</v>
      </c>
      <c r="C23" s="150" t="s">
        <v>337</v>
      </c>
      <c r="D23" s="150" t="s">
        <v>338</v>
      </c>
      <c r="E23" s="151" t="s">
        <v>334</v>
      </c>
      <c r="F23" s="150" t="s">
        <v>203</v>
      </c>
      <c r="G23" s="150" t="s">
        <v>325</v>
      </c>
      <c r="H23" s="152">
        <v>31.58</v>
      </c>
      <c r="I23" s="210" t="s">
        <v>11</v>
      </c>
      <c r="J23" s="104">
        <f>IF(I23=0,0,VLOOKUP(I23,Reinigungsturnus!$A$5:$C$20,3,FALSE)*H23/12)</f>
        <v>410.53999999999996</v>
      </c>
      <c r="K23" s="105"/>
      <c r="L23" s="106"/>
      <c r="M23" s="107"/>
      <c r="N23" s="107"/>
      <c r="O23" s="108"/>
      <c r="P23" s="105"/>
      <c r="Q23" s="106"/>
      <c r="R23" s="107"/>
      <c r="S23" s="108"/>
    </row>
    <row r="24" spans="2:19" ht="29.1" customHeight="1" x14ac:dyDescent="0.2">
      <c r="B24" s="115">
        <v>16</v>
      </c>
      <c r="C24" s="150" t="s">
        <v>337</v>
      </c>
      <c r="D24" s="150" t="s">
        <v>339</v>
      </c>
      <c r="E24" s="151" t="s">
        <v>334</v>
      </c>
      <c r="F24" s="150" t="s">
        <v>203</v>
      </c>
      <c r="G24" s="150" t="s">
        <v>325</v>
      </c>
      <c r="H24" s="152">
        <v>24.66</v>
      </c>
      <c r="I24" s="210" t="s">
        <v>11</v>
      </c>
      <c r="J24" s="104">
        <f>IF(I24=0,0,VLOOKUP(I24,Reinigungsturnus!$A$5:$C$20,3,FALSE)*H24/12)</f>
        <v>320.58</v>
      </c>
      <c r="K24" s="105"/>
      <c r="L24" s="106"/>
      <c r="M24" s="107"/>
      <c r="N24" s="107"/>
      <c r="O24" s="108"/>
      <c r="P24" s="105"/>
      <c r="Q24" s="106"/>
      <c r="R24" s="107"/>
      <c r="S24" s="108"/>
    </row>
    <row r="25" spans="2:19" ht="29.1" customHeight="1" x14ac:dyDescent="0.2">
      <c r="B25" s="115">
        <v>17</v>
      </c>
      <c r="C25" s="150" t="s">
        <v>337</v>
      </c>
      <c r="D25" s="150" t="s">
        <v>340</v>
      </c>
      <c r="E25" s="151" t="s">
        <v>334</v>
      </c>
      <c r="F25" s="150" t="s">
        <v>203</v>
      </c>
      <c r="G25" s="150" t="s">
        <v>325</v>
      </c>
      <c r="H25" s="152">
        <v>18.440000000000001</v>
      </c>
      <c r="I25" s="210" t="s">
        <v>11</v>
      </c>
      <c r="J25" s="104">
        <f>IF(I25=0,0,VLOOKUP(I25,Reinigungsturnus!$A$5:$C$20,3,FALSE)*H25/12)</f>
        <v>239.72000000000003</v>
      </c>
      <c r="K25" s="105"/>
      <c r="L25" s="106"/>
      <c r="M25" s="107"/>
      <c r="N25" s="107"/>
      <c r="O25" s="108"/>
      <c r="P25" s="105"/>
      <c r="Q25" s="106"/>
      <c r="R25" s="107"/>
      <c r="S25" s="108"/>
    </row>
    <row r="26" spans="2:19" ht="29.1" customHeight="1" x14ac:dyDescent="0.2">
      <c r="B26" s="115">
        <v>18</v>
      </c>
      <c r="C26" s="150" t="s">
        <v>337</v>
      </c>
      <c r="D26" s="150" t="s">
        <v>341</v>
      </c>
      <c r="E26" s="151" t="s">
        <v>334</v>
      </c>
      <c r="F26" s="150" t="s">
        <v>203</v>
      </c>
      <c r="G26" s="150" t="s">
        <v>325</v>
      </c>
      <c r="H26" s="152">
        <v>19.02</v>
      </c>
      <c r="I26" s="210" t="s">
        <v>11</v>
      </c>
      <c r="J26" s="104">
        <f>IF(I26=0,0,VLOOKUP(I26,Reinigungsturnus!$A$5:$C$20,3,FALSE)*H26/12)</f>
        <v>247.26</v>
      </c>
      <c r="K26" s="105"/>
      <c r="L26" s="106"/>
      <c r="M26" s="107"/>
      <c r="N26" s="107"/>
      <c r="O26" s="108"/>
      <c r="P26" s="105"/>
      <c r="Q26" s="106"/>
      <c r="R26" s="107"/>
      <c r="S26" s="108"/>
    </row>
    <row r="27" spans="2:19" ht="29.1" customHeight="1" x14ac:dyDescent="0.2">
      <c r="B27" s="115">
        <v>19</v>
      </c>
      <c r="C27" s="150" t="s">
        <v>337</v>
      </c>
      <c r="D27" s="150" t="s">
        <v>342</v>
      </c>
      <c r="E27" s="151" t="s">
        <v>334</v>
      </c>
      <c r="F27" s="150" t="s">
        <v>203</v>
      </c>
      <c r="G27" s="150" t="s">
        <v>325</v>
      </c>
      <c r="H27" s="152">
        <v>20.83</v>
      </c>
      <c r="I27" s="210" t="s">
        <v>11</v>
      </c>
      <c r="J27" s="104">
        <f>IF(I27=0,0,VLOOKUP(I27,Reinigungsturnus!$A$5:$C$20,3,FALSE)*H27/12)</f>
        <v>270.78999999999996</v>
      </c>
      <c r="K27" s="105"/>
      <c r="L27" s="106"/>
      <c r="M27" s="107"/>
      <c r="N27" s="107"/>
      <c r="O27" s="108"/>
      <c r="P27" s="105"/>
      <c r="Q27" s="106"/>
      <c r="R27" s="107"/>
      <c r="S27" s="108"/>
    </row>
    <row r="28" spans="2:19" ht="29.1" customHeight="1" x14ac:dyDescent="0.2">
      <c r="B28" s="115">
        <v>20</v>
      </c>
      <c r="C28" s="150" t="s">
        <v>343</v>
      </c>
      <c r="D28" s="150" t="s">
        <v>344</v>
      </c>
      <c r="E28" s="151" t="s">
        <v>334</v>
      </c>
      <c r="F28" s="150" t="s">
        <v>203</v>
      </c>
      <c r="G28" s="150" t="s">
        <v>322</v>
      </c>
      <c r="H28" s="152">
        <v>25.67</v>
      </c>
      <c r="I28" s="210" t="s">
        <v>11</v>
      </c>
      <c r="J28" s="104">
        <f>IF(I28=0,0,VLOOKUP(I28,Reinigungsturnus!$A$5:$C$20,3,FALSE)*H28/12)</f>
        <v>333.71000000000004</v>
      </c>
      <c r="K28" s="105"/>
      <c r="L28" s="106"/>
      <c r="M28" s="107"/>
      <c r="N28" s="107"/>
      <c r="O28" s="108"/>
      <c r="P28" s="105"/>
      <c r="Q28" s="106"/>
      <c r="R28" s="107"/>
      <c r="S28" s="108"/>
    </row>
    <row r="29" spans="2:19" ht="29.1" customHeight="1" x14ac:dyDescent="0.2">
      <c r="B29" s="115">
        <v>21</v>
      </c>
      <c r="C29" s="150" t="s">
        <v>332</v>
      </c>
      <c r="D29" s="150" t="s">
        <v>345</v>
      </c>
      <c r="E29" s="151" t="s">
        <v>346</v>
      </c>
      <c r="F29" s="150" t="s">
        <v>204</v>
      </c>
      <c r="G29" s="150" t="s">
        <v>322</v>
      </c>
      <c r="H29" s="152">
        <v>36.4</v>
      </c>
      <c r="I29" s="210" t="s">
        <v>11</v>
      </c>
      <c r="J29" s="104">
        <f>IF(I29=0,0,VLOOKUP(I29,Reinigungsturnus!$A$5:$C$20,3,FALSE)*H29/12)</f>
        <v>473.2</v>
      </c>
      <c r="K29" s="105"/>
      <c r="L29" s="106"/>
      <c r="M29" s="107"/>
      <c r="N29" s="107"/>
      <c r="O29" s="108"/>
      <c r="P29" s="105"/>
      <c r="Q29" s="106"/>
      <c r="R29" s="107"/>
      <c r="S29" s="108"/>
    </row>
    <row r="30" spans="2:19" ht="29.1" customHeight="1" x14ac:dyDescent="0.2">
      <c r="B30" s="115">
        <v>22</v>
      </c>
      <c r="C30" s="150" t="s">
        <v>337</v>
      </c>
      <c r="D30" s="150" t="s">
        <v>347</v>
      </c>
      <c r="E30" s="151" t="s">
        <v>346</v>
      </c>
      <c r="F30" s="150" t="s">
        <v>203</v>
      </c>
      <c r="G30" s="150" t="s">
        <v>325</v>
      </c>
      <c r="H30" s="152">
        <v>18.78</v>
      </c>
      <c r="I30" s="210" t="s">
        <v>11</v>
      </c>
      <c r="J30" s="104">
        <f>IF(I30=0,0,VLOOKUP(I30,Reinigungsturnus!$A$5:$C$20,3,FALSE)*H30/12)</f>
        <v>244.14000000000001</v>
      </c>
      <c r="K30" s="105"/>
      <c r="L30" s="106"/>
      <c r="M30" s="107"/>
      <c r="N30" s="107"/>
      <c r="O30" s="108"/>
      <c r="P30" s="105"/>
      <c r="Q30" s="106"/>
      <c r="R30" s="107"/>
      <c r="S30" s="108"/>
    </row>
    <row r="31" spans="2:19" ht="29.1" customHeight="1" x14ac:dyDescent="0.2">
      <c r="B31" s="115">
        <v>23</v>
      </c>
      <c r="C31" s="150" t="s">
        <v>337</v>
      </c>
      <c r="D31" s="150" t="s">
        <v>348</v>
      </c>
      <c r="E31" s="151" t="s">
        <v>346</v>
      </c>
      <c r="F31" s="150" t="s">
        <v>203</v>
      </c>
      <c r="G31" s="150" t="s">
        <v>325</v>
      </c>
      <c r="H31" s="152">
        <v>14.15</v>
      </c>
      <c r="I31" s="210" t="s">
        <v>11</v>
      </c>
      <c r="J31" s="104">
        <f>IF(I31=0,0,VLOOKUP(I31,Reinigungsturnus!$A$5:$C$20,3,FALSE)*H31/12)</f>
        <v>183.95000000000002</v>
      </c>
      <c r="K31" s="105"/>
      <c r="L31" s="106"/>
      <c r="M31" s="107"/>
      <c r="N31" s="107"/>
      <c r="O31" s="108"/>
      <c r="P31" s="105"/>
      <c r="Q31" s="106"/>
      <c r="R31" s="107"/>
      <c r="S31" s="108"/>
    </row>
    <row r="32" spans="2:19" ht="29.1" customHeight="1" x14ac:dyDescent="0.2">
      <c r="B32" s="115">
        <v>24</v>
      </c>
      <c r="C32" s="150" t="s">
        <v>337</v>
      </c>
      <c r="D32" s="150" t="s">
        <v>349</v>
      </c>
      <c r="E32" s="151" t="s">
        <v>346</v>
      </c>
      <c r="F32" s="150" t="s">
        <v>203</v>
      </c>
      <c r="G32" s="150" t="s">
        <v>325</v>
      </c>
      <c r="H32" s="152">
        <v>1.93</v>
      </c>
      <c r="I32" s="210" t="s">
        <v>11</v>
      </c>
      <c r="J32" s="104">
        <f>IF(I32=0,0,VLOOKUP(I32,Reinigungsturnus!$A$5:$C$20,3,FALSE)*H32/12)</f>
        <v>25.09</v>
      </c>
      <c r="K32" s="105"/>
      <c r="L32" s="106"/>
      <c r="M32" s="107"/>
      <c r="N32" s="107"/>
      <c r="O32" s="108"/>
      <c r="P32" s="105"/>
      <c r="Q32" s="106"/>
      <c r="R32" s="107"/>
      <c r="S32" s="108"/>
    </row>
    <row r="33" spans="2:19" ht="29.1" customHeight="1" x14ac:dyDescent="0.2">
      <c r="B33" s="115">
        <v>25</v>
      </c>
      <c r="C33" s="150" t="s">
        <v>350</v>
      </c>
      <c r="D33" s="150" t="s">
        <v>351</v>
      </c>
      <c r="E33" s="151" t="s">
        <v>346</v>
      </c>
      <c r="F33" s="150" t="s">
        <v>207</v>
      </c>
      <c r="G33" s="150" t="s">
        <v>325</v>
      </c>
      <c r="H33" s="152">
        <v>1.69</v>
      </c>
      <c r="I33" s="274" t="s">
        <v>25</v>
      </c>
      <c r="J33" s="104">
        <f>IF(I33=0,0,VLOOKUP(I33,Reinigungsturnus!$A$5:$C$20,3,FALSE)*H33/12)</f>
        <v>0.14083333333333334</v>
      </c>
      <c r="K33" s="105"/>
      <c r="L33" s="106"/>
      <c r="M33" s="107"/>
      <c r="N33" s="107"/>
      <c r="O33" s="108"/>
      <c r="P33" s="105"/>
      <c r="Q33" s="106"/>
      <c r="R33" s="107"/>
      <c r="S33" s="108"/>
    </row>
    <row r="34" spans="2:19" ht="29.1" customHeight="1" x14ac:dyDescent="0.2">
      <c r="B34" s="115">
        <v>26</v>
      </c>
      <c r="C34" s="150" t="s">
        <v>337</v>
      </c>
      <c r="D34" s="150" t="s">
        <v>352</v>
      </c>
      <c r="E34" s="151" t="s">
        <v>346</v>
      </c>
      <c r="F34" s="150" t="s">
        <v>203</v>
      </c>
      <c r="G34" s="150" t="s">
        <v>325</v>
      </c>
      <c r="H34" s="152">
        <v>139</v>
      </c>
      <c r="I34" s="210" t="s">
        <v>11</v>
      </c>
      <c r="J34" s="104">
        <f>IF(I34=0,0,VLOOKUP(I34,Reinigungsturnus!$A$5:$C$20,3,FALSE)*H34/12)</f>
        <v>1807</v>
      </c>
      <c r="K34" s="105"/>
      <c r="L34" s="106"/>
      <c r="M34" s="107"/>
      <c r="N34" s="107"/>
      <c r="O34" s="108"/>
      <c r="P34" s="105"/>
      <c r="Q34" s="106"/>
      <c r="R34" s="107"/>
      <c r="S34" s="108"/>
    </row>
    <row r="35" spans="2:19" ht="29.1" customHeight="1" x14ac:dyDescent="0.2">
      <c r="B35" s="115">
        <v>27</v>
      </c>
      <c r="C35" s="150" t="s">
        <v>337</v>
      </c>
      <c r="D35" s="150" t="s">
        <v>353</v>
      </c>
      <c r="E35" s="151" t="s">
        <v>346</v>
      </c>
      <c r="F35" s="150" t="s">
        <v>206</v>
      </c>
      <c r="G35" s="150" t="s">
        <v>325</v>
      </c>
      <c r="H35" s="152">
        <v>17.829999999999998</v>
      </c>
      <c r="I35" s="210" t="s">
        <v>11</v>
      </c>
      <c r="J35" s="104">
        <f>IF(I35=0,0,VLOOKUP(I35,Reinigungsturnus!$A$5:$C$20,3,FALSE)*H35/12)</f>
        <v>231.78999999999996</v>
      </c>
      <c r="K35" s="105"/>
      <c r="L35" s="106"/>
      <c r="M35" s="107"/>
      <c r="N35" s="107"/>
      <c r="O35" s="108"/>
      <c r="P35" s="105"/>
      <c r="Q35" s="106"/>
      <c r="R35" s="107"/>
      <c r="S35" s="108"/>
    </row>
    <row r="36" spans="2:19" ht="29.1" customHeight="1" x14ac:dyDescent="0.2">
      <c r="B36" s="115">
        <v>28</v>
      </c>
      <c r="C36" s="150" t="s">
        <v>332</v>
      </c>
      <c r="D36" s="150" t="s">
        <v>354</v>
      </c>
      <c r="E36" s="151" t="s">
        <v>355</v>
      </c>
      <c r="F36" s="150" t="s">
        <v>204</v>
      </c>
      <c r="G36" s="150" t="s">
        <v>335</v>
      </c>
      <c r="H36" s="152">
        <v>12.4</v>
      </c>
      <c r="I36" s="210" t="s">
        <v>11</v>
      </c>
      <c r="J36" s="104">
        <f>IF(I36=0,0,VLOOKUP(I36,Reinigungsturnus!$A$5:$C$20,3,FALSE)*H36/12)</f>
        <v>161.20000000000002</v>
      </c>
      <c r="K36" s="105"/>
      <c r="L36" s="106"/>
      <c r="M36" s="107"/>
      <c r="N36" s="107"/>
      <c r="O36" s="108"/>
      <c r="P36" s="105"/>
      <c r="Q36" s="106"/>
      <c r="R36" s="107"/>
      <c r="S36" s="108"/>
    </row>
    <row r="37" spans="2:19" ht="29.1" customHeight="1" x14ac:dyDescent="0.2">
      <c r="B37" s="115">
        <v>29</v>
      </c>
      <c r="C37" s="150" t="s">
        <v>356</v>
      </c>
      <c r="D37" s="150" t="s">
        <v>357</v>
      </c>
      <c r="E37" s="151" t="s">
        <v>355</v>
      </c>
      <c r="F37" s="150" t="s">
        <v>207</v>
      </c>
      <c r="G37" s="150" t="s">
        <v>325</v>
      </c>
      <c r="H37" s="152">
        <v>66.3</v>
      </c>
      <c r="I37" s="274" t="s">
        <v>25</v>
      </c>
      <c r="J37" s="104">
        <f>IF(I37=0,0,VLOOKUP(I37,Reinigungsturnus!$A$5:$C$20,3,FALSE)*H37/12)</f>
        <v>5.5249999999999995</v>
      </c>
      <c r="K37" s="105"/>
      <c r="L37" s="106"/>
      <c r="M37" s="107"/>
      <c r="N37" s="107"/>
      <c r="O37" s="108"/>
      <c r="P37" s="105"/>
      <c r="Q37" s="106"/>
      <c r="R37" s="107"/>
      <c r="S37" s="108"/>
    </row>
    <row r="38" spans="2:19" ht="29.1" customHeight="1" x14ac:dyDescent="0.2">
      <c r="B38" s="115">
        <v>30</v>
      </c>
      <c r="C38" s="150" t="s">
        <v>337</v>
      </c>
      <c r="D38" s="150" t="s">
        <v>358</v>
      </c>
      <c r="E38" s="151" t="s">
        <v>355</v>
      </c>
      <c r="F38" s="150" t="s">
        <v>203</v>
      </c>
      <c r="G38" s="150" t="s">
        <v>325</v>
      </c>
      <c r="H38" s="152">
        <v>160.4</v>
      </c>
      <c r="I38" s="210" t="s">
        <v>11</v>
      </c>
      <c r="J38" s="104">
        <f>IF(I38=0,0,VLOOKUP(I38,Reinigungsturnus!$A$5:$C$20,3,FALSE)*H38/12)</f>
        <v>2085.2000000000003</v>
      </c>
      <c r="K38" s="105"/>
      <c r="L38" s="106"/>
      <c r="M38" s="107"/>
      <c r="N38" s="107"/>
      <c r="O38" s="108"/>
      <c r="P38" s="105"/>
      <c r="Q38" s="106"/>
      <c r="R38" s="107"/>
      <c r="S38" s="108"/>
    </row>
    <row r="39" spans="2:19" ht="26.1" customHeight="1" x14ac:dyDescent="0.2">
      <c r="B39" s="100" t="s">
        <v>192</v>
      </c>
      <c r="C39" s="91"/>
      <c r="D39" s="91"/>
      <c r="E39" s="91"/>
      <c r="F39" s="91"/>
      <c r="G39" s="91"/>
      <c r="H39" s="92"/>
      <c r="I39" s="91"/>
      <c r="J39" s="91"/>
      <c r="K39" s="91"/>
      <c r="L39" s="92">
        <f>SUM(L9:L38)</f>
        <v>0</v>
      </c>
      <c r="M39" s="101">
        <f>SUM(M9:M38)</f>
        <v>0</v>
      </c>
      <c r="N39" s="101">
        <f>SUM(N9:N38)</f>
        <v>0</v>
      </c>
      <c r="O39" s="102"/>
      <c r="P39" s="102"/>
      <c r="Q39" s="92">
        <f>SUM(Q9:Q38)</f>
        <v>0</v>
      </c>
      <c r="R39" s="101">
        <f>SUM(R9:R38)</f>
        <v>0</v>
      </c>
      <c r="S39" s="103"/>
    </row>
    <row r="41" spans="2:19" ht="26.1" customHeight="1" x14ac:dyDescent="0.2">
      <c r="G41" s="275"/>
      <c r="H41" s="276"/>
      <c r="I41" s="275"/>
      <c r="J41" s="320"/>
      <c r="K41" s="320"/>
      <c r="L41" s="320"/>
      <c r="M41" s="320"/>
      <c r="N41" s="275"/>
    </row>
    <row r="42" spans="2:19" ht="26.1" customHeight="1" x14ac:dyDescent="0.2">
      <c r="G42" s="275"/>
      <c r="H42" s="276"/>
      <c r="I42" s="275"/>
      <c r="J42" s="275"/>
      <c r="K42" s="275"/>
      <c r="L42" s="275"/>
      <c r="M42" s="275"/>
      <c r="N42" s="275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0A835BD5-E716-478D-B348-DB3E2B74B493}"/>
    </customSheetView>
  </customSheetViews>
  <mergeCells count="4">
    <mergeCell ref="H6:I6"/>
    <mergeCell ref="P7:S7"/>
    <mergeCell ref="K7:O7"/>
    <mergeCell ref="J41:M41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9920-554E-4FF1-B897-D79D43A9B808}">
  <dimension ref="A1:S39"/>
  <sheetViews>
    <sheetView showGridLines="0" showZeros="0" topLeftCell="B1" zoomScale="60" zoomScaleNormal="60" zoomScalePageLayoutView="88" workbookViewId="0">
      <selection activeCell="H45" sqref="H45"/>
    </sheetView>
  </sheetViews>
  <sheetFormatPr baseColWidth="10" defaultColWidth="11.42578125" defaultRowHeight="26.1" customHeight="1" x14ac:dyDescent="0.2"/>
  <cols>
    <col min="1" max="1" width="39.85546875" style="153" hidden="1" customWidth="1"/>
    <col min="2" max="2" width="10.7109375" style="93" customWidth="1"/>
    <col min="3" max="3" width="34" style="153" bestFit="1" customWidth="1"/>
    <col min="4" max="5" width="16.7109375" style="153" customWidth="1"/>
    <col min="6" max="6" width="14.7109375" style="153" customWidth="1"/>
    <col min="7" max="7" width="21.140625" style="153" customWidth="1"/>
    <col min="8" max="8" width="12.85546875" style="84" customWidth="1"/>
    <col min="9" max="9" width="18.85546875" style="153" customWidth="1"/>
    <col min="10" max="10" width="13.7109375" style="153" customWidth="1"/>
    <col min="11" max="11" width="16.28515625" style="153" customWidth="1"/>
    <col min="12" max="12" width="13.42578125" style="153" customWidth="1"/>
    <col min="13" max="13" width="14.140625" style="153" bestFit="1" customWidth="1"/>
    <col min="14" max="14" width="17.42578125" style="153" customWidth="1"/>
    <col min="15" max="15" width="9" style="153" customWidth="1"/>
    <col min="16" max="16" width="13.85546875" style="153" customWidth="1"/>
    <col min="17" max="17" width="12.42578125" style="153" customWidth="1"/>
    <col min="18" max="18" width="17.85546875" style="153" customWidth="1"/>
    <col min="19" max="20" width="13.42578125" style="153" customWidth="1"/>
    <col min="21" max="16384" width="11.42578125" style="153"/>
  </cols>
  <sheetData>
    <row r="1" spans="2:19" ht="26.1" customHeight="1" x14ac:dyDescent="0.2">
      <c r="C1" s="94" t="s">
        <v>0</v>
      </c>
      <c r="D1" s="146" t="s">
        <v>197</v>
      </c>
      <c r="E1" s="81"/>
      <c r="G1" s="82"/>
      <c r="H1" s="95"/>
      <c r="I1" s="82"/>
    </row>
    <row r="2" spans="2:19" ht="26.1" customHeight="1" x14ac:dyDescent="0.2">
      <c r="D2" s="147"/>
      <c r="E2" s="96"/>
    </row>
    <row r="3" spans="2:19" ht="26.1" customHeight="1" x14ac:dyDescent="0.2">
      <c r="C3" s="97" t="s">
        <v>1</v>
      </c>
      <c r="D3" s="146" t="s">
        <v>196</v>
      </c>
      <c r="E3" s="81"/>
      <c r="G3" s="82"/>
      <c r="H3" s="95"/>
      <c r="I3" s="82"/>
    </row>
    <row r="4" spans="2:19" ht="26.1" customHeight="1" x14ac:dyDescent="0.2">
      <c r="C4" s="97" t="s">
        <v>2</v>
      </c>
      <c r="D4" s="146" t="s">
        <v>314</v>
      </c>
      <c r="E4" s="83">
        <v>1</v>
      </c>
      <c r="G4" s="82"/>
      <c r="H4" s="95"/>
      <c r="I4" s="82"/>
    </row>
    <row r="5" spans="2:19" ht="26.1" customHeight="1" x14ac:dyDescent="0.2">
      <c r="D5" s="148"/>
    </row>
    <row r="6" spans="2:19" ht="26.1" customHeight="1" x14ac:dyDescent="0.2">
      <c r="C6" s="97" t="s">
        <v>3</v>
      </c>
      <c r="D6" s="149"/>
      <c r="E6" s="98"/>
      <c r="G6" s="97"/>
      <c r="H6" s="316"/>
      <c r="I6" s="316"/>
      <c r="L6" s="99"/>
      <c r="M6" s="99"/>
      <c r="S6" s="99"/>
    </row>
    <row r="7" spans="2:19" ht="35.1" customHeight="1" x14ac:dyDescent="0.2">
      <c r="K7" s="317" t="s">
        <v>427</v>
      </c>
      <c r="L7" s="318"/>
      <c r="M7" s="318"/>
      <c r="N7" s="318"/>
      <c r="O7" s="319"/>
      <c r="P7" s="317" t="s">
        <v>175</v>
      </c>
      <c r="Q7" s="318"/>
      <c r="R7" s="318"/>
      <c r="S7" s="319"/>
    </row>
    <row r="8" spans="2:19" ht="60.95" customHeight="1" x14ac:dyDescent="0.2">
      <c r="B8" s="109" t="s">
        <v>4</v>
      </c>
      <c r="C8" s="110" t="s">
        <v>193</v>
      </c>
      <c r="D8" s="110" t="s">
        <v>191</v>
      </c>
      <c r="E8" s="110" t="s">
        <v>5</v>
      </c>
      <c r="F8" s="111" t="s">
        <v>6</v>
      </c>
      <c r="G8" s="111" t="s">
        <v>180</v>
      </c>
      <c r="H8" s="112" t="s">
        <v>7</v>
      </c>
      <c r="I8" s="111" t="s">
        <v>145</v>
      </c>
      <c r="J8" s="113" t="s">
        <v>172</v>
      </c>
      <c r="K8" s="113" t="s">
        <v>179</v>
      </c>
      <c r="L8" s="113" t="s">
        <v>170</v>
      </c>
      <c r="M8" s="113" t="s">
        <v>9</v>
      </c>
      <c r="N8" s="113" t="s">
        <v>171</v>
      </c>
      <c r="O8" s="113" t="s">
        <v>166</v>
      </c>
      <c r="P8" s="114" t="s">
        <v>173</v>
      </c>
      <c r="Q8" s="114" t="s">
        <v>174</v>
      </c>
      <c r="R8" s="114" t="s">
        <v>171</v>
      </c>
      <c r="S8" s="114" t="s">
        <v>166</v>
      </c>
    </row>
    <row r="9" spans="2:19" ht="26.1" customHeight="1" x14ac:dyDescent="0.2">
      <c r="B9" s="115">
        <v>1</v>
      </c>
      <c r="C9" s="150" t="s">
        <v>315</v>
      </c>
      <c r="D9" s="150" t="s">
        <v>316</v>
      </c>
      <c r="E9" s="151" t="s">
        <v>317</v>
      </c>
      <c r="F9" s="150" t="s">
        <v>449</v>
      </c>
      <c r="G9" s="150" t="s">
        <v>318</v>
      </c>
      <c r="H9" s="152">
        <v>34</v>
      </c>
      <c r="I9" s="210" t="s">
        <v>14</v>
      </c>
      <c r="J9" s="104">
        <f>IF(I9=0,0,VLOOKUP(I9,Reinigungsturnus!$A$5:$C$20,3,FALSE)*H9/12)</f>
        <v>147.33333333333334</v>
      </c>
      <c r="K9" s="105"/>
      <c r="L9" s="106"/>
      <c r="M9" s="107"/>
      <c r="N9" s="107"/>
      <c r="O9" s="108"/>
      <c r="P9" s="105"/>
      <c r="Q9" s="106"/>
      <c r="R9" s="107"/>
      <c r="S9" s="108"/>
    </row>
    <row r="10" spans="2:19" ht="26.1" customHeight="1" x14ac:dyDescent="0.2">
      <c r="B10" s="115">
        <v>2</v>
      </c>
      <c r="C10" s="150" t="s">
        <v>319</v>
      </c>
      <c r="D10" s="150" t="s">
        <v>320</v>
      </c>
      <c r="E10" s="151" t="s">
        <v>317</v>
      </c>
      <c r="F10" s="150" t="s">
        <v>201</v>
      </c>
      <c r="G10" s="150" t="s">
        <v>318</v>
      </c>
      <c r="H10" s="152">
        <v>32.78</v>
      </c>
      <c r="I10" s="244"/>
      <c r="J10" s="245">
        <f>IF(I10=0,0,VLOOKUP(I10,Reinigungsturnus!$A$5:$C$20,3,FALSE)*H10/12)</f>
        <v>0</v>
      </c>
      <c r="K10" s="246"/>
      <c r="L10" s="245">
        <f>IF(K10=0,0,VLOOKUP(K10,Reinigungsturnus!$A$5:$C$20,3,FALSE)*J10/12)</f>
        <v>0</v>
      </c>
      <c r="M10" s="245">
        <f>IF(L10=0,0,VLOOKUP(L10,Reinigungsturnus!$A$5:$C$20,3,FALSE)*K10/12)</f>
        <v>0</v>
      </c>
      <c r="N10" s="245">
        <f>IF(M10=0,0,VLOOKUP(M10,Reinigungsturnus!$A$5:$C$20,3,FALSE)*L10/12)</f>
        <v>0</v>
      </c>
      <c r="O10" s="245">
        <f>IF(N10=0,0,VLOOKUP(N10,Reinigungsturnus!$A$5:$C$20,3,FALSE)*M10/12)</f>
        <v>0</v>
      </c>
      <c r="P10" s="246"/>
      <c r="Q10" s="245">
        <f>IF(P10=0,0,VLOOKUP(P10,Reinigungsturnus!$A$5:$C$20,3,FALSE)*O10/12)</f>
        <v>0</v>
      </c>
      <c r="R10" s="245">
        <f>IF(Q10=0,0,VLOOKUP(Q10,Reinigungsturnus!$A$5:$C$20,3,FALSE)*P10/12)</f>
        <v>0</v>
      </c>
      <c r="S10" s="245">
        <f>IF(R10=0,0,VLOOKUP(R10,Reinigungsturnus!$A$5:$C$20,3,FALSE)*Q10/12)</f>
        <v>0</v>
      </c>
    </row>
    <row r="11" spans="2:19" ht="26.1" customHeight="1" x14ac:dyDescent="0.2">
      <c r="B11" s="115">
        <v>3</v>
      </c>
      <c r="C11" s="150" t="s">
        <v>450</v>
      </c>
      <c r="D11" s="150" t="s">
        <v>451</v>
      </c>
      <c r="E11" s="151" t="s">
        <v>317</v>
      </c>
      <c r="F11" s="150" t="s">
        <v>201</v>
      </c>
      <c r="G11" s="150" t="s">
        <v>318</v>
      </c>
      <c r="H11" s="152">
        <v>11.4</v>
      </c>
      <c r="I11" s="244"/>
      <c r="J11" s="245">
        <f>IF(I11=0,0,VLOOKUP(I11,Reinigungsturnus!$A$5:$C$20,3,FALSE)*H11/12)</f>
        <v>0</v>
      </c>
      <c r="K11" s="246"/>
      <c r="L11" s="245">
        <f>IF(K11=0,0,VLOOKUP(K11,Reinigungsturnus!$A$5:$C$20,3,FALSE)*J11/12)</f>
        <v>0</v>
      </c>
      <c r="M11" s="245">
        <f>IF(L11=0,0,VLOOKUP(L11,Reinigungsturnus!$A$5:$C$20,3,FALSE)*K11/12)</f>
        <v>0</v>
      </c>
      <c r="N11" s="245">
        <f>IF(M11=0,0,VLOOKUP(M11,Reinigungsturnus!$A$5:$C$20,3,FALSE)*L11/12)</f>
        <v>0</v>
      </c>
      <c r="O11" s="245">
        <f>IF(N11=0,0,VLOOKUP(N11,Reinigungsturnus!$A$5:$C$20,3,FALSE)*M11/12)</f>
        <v>0</v>
      </c>
      <c r="P11" s="246"/>
      <c r="Q11" s="245">
        <f>IF(P11=0,0,VLOOKUP(P11,Reinigungsturnus!$A$5:$C$20,3,FALSE)*O11/12)</f>
        <v>0</v>
      </c>
      <c r="R11" s="245">
        <f>IF(Q11=0,0,VLOOKUP(Q11,Reinigungsturnus!$A$5:$C$20,3,FALSE)*P11/12)</f>
        <v>0</v>
      </c>
      <c r="S11" s="245">
        <f>IF(R11=0,0,VLOOKUP(R11,Reinigungsturnus!$A$5:$C$20,3,FALSE)*Q11/12)</f>
        <v>0</v>
      </c>
    </row>
    <row r="12" spans="2:19" ht="26.1" customHeight="1" x14ac:dyDescent="0.2">
      <c r="B12" s="115">
        <v>4</v>
      </c>
      <c r="C12" s="150" t="s">
        <v>343</v>
      </c>
      <c r="D12" s="150" t="s">
        <v>321</v>
      </c>
      <c r="E12" s="151" t="s">
        <v>317</v>
      </c>
      <c r="F12" s="150" t="s">
        <v>203</v>
      </c>
      <c r="G12" s="150" t="s">
        <v>322</v>
      </c>
      <c r="H12" s="152">
        <v>7.4</v>
      </c>
      <c r="I12" s="210" t="s">
        <v>14</v>
      </c>
      <c r="J12" s="104">
        <f>IF(I12=0,0,VLOOKUP(I12,Reinigungsturnus!$A$5:$C$20,3,FALSE)*H12/12)</f>
        <v>32.06666666666667</v>
      </c>
      <c r="K12" s="105"/>
      <c r="L12" s="106"/>
      <c r="M12" s="107"/>
      <c r="N12" s="107"/>
      <c r="O12" s="108"/>
      <c r="P12" s="105"/>
      <c r="Q12" s="106"/>
      <c r="R12" s="107"/>
      <c r="S12" s="108"/>
    </row>
    <row r="13" spans="2:19" ht="26.1" customHeight="1" x14ac:dyDescent="0.2">
      <c r="B13" s="115">
        <v>5</v>
      </c>
      <c r="C13" s="150" t="s">
        <v>452</v>
      </c>
      <c r="D13" s="150" t="s">
        <v>323</v>
      </c>
      <c r="E13" s="151" t="s">
        <v>317</v>
      </c>
      <c r="F13" s="150" t="s">
        <v>202</v>
      </c>
      <c r="G13" s="150" t="s">
        <v>322</v>
      </c>
      <c r="H13" s="152">
        <v>3.5</v>
      </c>
      <c r="I13" s="210" t="s">
        <v>14</v>
      </c>
      <c r="J13" s="104">
        <f>IF(I13=0,0,VLOOKUP(I13,Reinigungsturnus!$A$5:$C$20,3,FALSE)*H13/12)</f>
        <v>15.166666666666666</v>
      </c>
      <c r="K13" s="105"/>
      <c r="L13" s="106"/>
      <c r="M13" s="107"/>
      <c r="N13" s="107"/>
      <c r="O13" s="108"/>
      <c r="P13" s="105"/>
      <c r="Q13" s="106"/>
      <c r="R13" s="107"/>
      <c r="S13" s="108"/>
    </row>
    <row r="14" spans="2:19" ht="26.1" customHeight="1" x14ac:dyDescent="0.2">
      <c r="B14" s="115">
        <v>6</v>
      </c>
      <c r="C14" s="271" t="s">
        <v>453</v>
      </c>
      <c r="D14" s="271" t="s">
        <v>324</v>
      </c>
      <c r="E14" s="272" t="s">
        <v>317</v>
      </c>
      <c r="F14" s="271" t="s">
        <v>207</v>
      </c>
      <c r="G14" s="271" t="s">
        <v>325</v>
      </c>
      <c r="H14" s="273">
        <v>15.44</v>
      </c>
      <c r="I14" s="244"/>
      <c r="J14" s="245">
        <f>IF(I14=0,0,VLOOKUP(I14,Reinigungsturnus!$A$5:$C$20,3,FALSE)*H14/12)</f>
        <v>0</v>
      </c>
      <c r="K14" s="246"/>
      <c r="L14" s="245">
        <f>IF(K14=0,0,VLOOKUP(K14,Reinigungsturnus!$A$5:$C$20,3,FALSE)*J14/12)</f>
        <v>0</v>
      </c>
      <c r="M14" s="245">
        <f>IF(L14=0,0,VLOOKUP(L14,Reinigungsturnus!$A$5:$C$20,3,FALSE)*K14/12)</f>
        <v>0</v>
      </c>
      <c r="N14" s="245">
        <f>IF(M14=0,0,VLOOKUP(M14,Reinigungsturnus!$A$5:$C$20,3,FALSE)*L14/12)</f>
        <v>0</v>
      </c>
      <c r="O14" s="245">
        <f>IF(N14=0,0,VLOOKUP(N14,Reinigungsturnus!$A$5:$C$20,3,FALSE)*M14/12)</f>
        <v>0</v>
      </c>
      <c r="P14" s="246"/>
      <c r="Q14" s="245">
        <f>IF(P14=0,0,VLOOKUP(P14,Reinigungsturnus!$A$5:$C$20,3,FALSE)*O14/12)</f>
        <v>0</v>
      </c>
      <c r="R14" s="245">
        <f>IF(Q14=0,0,VLOOKUP(Q14,Reinigungsturnus!$A$5:$C$20,3,FALSE)*P14/12)</f>
        <v>0</v>
      </c>
      <c r="S14" s="245">
        <f>IF(R14=0,0,VLOOKUP(R14,Reinigungsturnus!$A$5:$C$20,3,FALSE)*Q14/12)</f>
        <v>0</v>
      </c>
    </row>
    <row r="15" spans="2:19" ht="26.1" customHeight="1" x14ac:dyDescent="0.2">
      <c r="B15" s="115">
        <v>7</v>
      </c>
      <c r="C15" s="150" t="s">
        <v>454</v>
      </c>
      <c r="D15" s="150" t="s">
        <v>327</v>
      </c>
      <c r="E15" s="151" t="s">
        <v>317</v>
      </c>
      <c r="F15" s="150" t="s">
        <v>205</v>
      </c>
      <c r="G15" s="150" t="s">
        <v>325</v>
      </c>
      <c r="H15" s="152">
        <v>46.82</v>
      </c>
      <c r="I15" s="274" t="s">
        <v>14</v>
      </c>
      <c r="J15" s="104">
        <f>IF(I15=0,0,VLOOKUP(I15,Reinigungsturnus!$A$5:$C$20,3,FALSE)*H15/12)</f>
        <v>202.88666666666666</v>
      </c>
      <c r="K15" s="105"/>
      <c r="L15" s="106"/>
      <c r="M15" s="107"/>
      <c r="N15" s="107"/>
      <c r="O15" s="108"/>
      <c r="P15" s="105"/>
      <c r="Q15" s="106"/>
      <c r="R15" s="107"/>
      <c r="S15" s="108"/>
    </row>
    <row r="16" spans="2:19" ht="26.1" customHeight="1" x14ac:dyDescent="0.2">
      <c r="B16" s="115">
        <v>8</v>
      </c>
      <c r="C16" s="150" t="s">
        <v>350</v>
      </c>
      <c r="D16" s="150" t="s">
        <v>328</v>
      </c>
      <c r="E16" s="151" t="s">
        <v>317</v>
      </c>
      <c r="F16" s="150" t="s">
        <v>207</v>
      </c>
      <c r="G16" s="150" t="s">
        <v>325</v>
      </c>
      <c r="H16" s="152">
        <v>6.2</v>
      </c>
      <c r="I16" s="244"/>
      <c r="J16" s="245">
        <f>IF(I16=0,0,VLOOKUP(I16,Reinigungsturnus!$A$5:$C$20,3,FALSE)*H16/12)</f>
        <v>0</v>
      </c>
      <c r="K16" s="246"/>
      <c r="L16" s="245">
        <f>IF(K16=0,0,VLOOKUP(K16,Reinigungsturnus!$A$5:$C$20,3,FALSE)*J16/12)</f>
        <v>0</v>
      </c>
      <c r="M16" s="245">
        <f>IF(L16=0,0,VLOOKUP(L16,Reinigungsturnus!$A$5:$C$20,3,FALSE)*K16/12)</f>
        <v>0</v>
      </c>
      <c r="N16" s="245">
        <f>IF(M16=0,0,VLOOKUP(M16,Reinigungsturnus!$A$5:$C$20,3,FALSE)*L16/12)</f>
        <v>0</v>
      </c>
      <c r="O16" s="245">
        <f>IF(N16=0,0,VLOOKUP(N16,Reinigungsturnus!$A$5:$C$20,3,FALSE)*M16/12)</f>
        <v>0</v>
      </c>
      <c r="P16" s="246"/>
      <c r="Q16" s="245">
        <f>IF(P16=0,0,VLOOKUP(P16,Reinigungsturnus!$A$5:$C$20,3,FALSE)*O16/12)</f>
        <v>0</v>
      </c>
      <c r="R16" s="245">
        <f>IF(Q16=0,0,VLOOKUP(Q16,Reinigungsturnus!$A$5:$C$20,3,FALSE)*P16/12)</f>
        <v>0</v>
      </c>
      <c r="S16" s="245">
        <f>IF(R16=0,0,VLOOKUP(R16,Reinigungsturnus!$A$5:$C$20,3,FALSE)*Q16/12)</f>
        <v>0</v>
      </c>
    </row>
    <row r="17" spans="2:19" ht="26.1" customHeight="1" x14ac:dyDescent="0.2">
      <c r="B17" s="115">
        <v>9</v>
      </c>
      <c r="C17" s="150" t="s">
        <v>326</v>
      </c>
      <c r="D17" s="150" t="s">
        <v>455</v>
      </c>
      <c r="E17" s="151" t="s">
        <v>456</v>
      </c>
      <c r="F17" s="150" t="s">
        <v>207</v>
      </c>
      <c r="G17" s="150" t="s">
        <v>325</v>
      </c>
      <c r="H17" s="152">
        <v>33.07</v>
      </c>
      <c r="I17" s="244"/>
      <c r="J17" s="245">
        <f>IF(I17=0,0,VLOOKUP(I17,Reinigungsturnus!$A$5:$C$20,3,FALSE)*H17/12)</f>
        <v>0</v>
      </c>
      <c r="K17" s="246"/>
      <c r="L17" s="245">
        <f>IF(K17=0,0,VLOOKUP(K17,Reinigungsturnus!$A$5:$C$20,3,FALSE)*J17/12)</f>
        <v>0</v>
      </c>
      <c r="M17" s="245">
        <f>IF(L17=0,0,VLOOKUP(L17,Reinigungsturnus!$A$5:$C$20,3,FALSE)*K17/12)</f>
        <v>0</v>
      </c>
      <c r="N17" s="245">
        <f>IF(M17=0,0,VLOOKUP(M17,Reinigungsturnus!$A$5:$C$20,3,FALSE)*L17/12)</f>
        <v>0</v>
      </c>
      <c r="O17" s="245">
        <f>IF(N17=0,0,VLOOKUP(N17,Reinigungsturnus!$A$5:$C$20,3,FALSE)*M17/12)</f>
        <v>0</v>
      </c>
      <c r="P17" s="246"/>
      <c r="Q17" s="245">
        <f>IF(P17=0,0,VLOOKUP(P17,Reinigungsturnus!$A$5:$C$20,3,FALSE)*O17/12)</f>
        <v>0</v>
      </c>
      <c r="R17" s="245">
        <f>IF(Q17=0,0,VLOOKUP(Q17,Reinigungsturnus!$A$5:$C$20,3,FALSE)*P17/12)</f>
        <v>0</v>
      </c>
      <c r="S17" s="245">
        <f>IF(R17=0,0,VLOOKUP(R17,Reinigungsturnus!$A$5:$C$20,3,FALSE)*Q17/12)</f>
        <v>0</v>
      </c>
    </row>
    <row r="18" spans="2:19" ht="26.1" customHeight="1" x14ac:dyDescent="0.2">
      <c r="B18" s="115">
        <v>10</v>
      </c>
      <c r="C18" s="150" t="s">
        <v>457</v>
      </c>
      <c r="D18" s="150" t="s">
        <v>330</v>
      </c>
      <c r="E18" s="151" t="s">
        <v>317</v>
      </c>
      <c r="F18" s="150" t="s">
        <v>207</v>
      </c>
      <c r="G18" s="150" t="s">
        <v>325</v>
      </c>
      <c r="H18" s="152">
        <v>16.670000000000002</v>
      </c>
      <c r="I18" s="244"/>
      <c r="J18" s="245">
        <f>IF(I18=0,0,VLOOKUP(I18,Reinigungsturnus!$A$5:$C$20,3,FALSE)*H18/12)</f>
        <v>0</v>
      </c>
      <c r="K18" s="246"/>
      <c r="L18" s="245">
        <f>IF(K18=0,0,VLOOKUP(K18,Reinigungsturnus!$A$5:$C$20,3,FALSE)*J18/12)</f>
        <v>0</v>
      </c>
      <c r="M18" s="245">
        <f>IF(L18=0,0,VLOOKUP(L18,Reinigungsturnus!$A$5:$C$20,3,FALSE)*K18/12)</f>
        <v>0</v>
      </c>
      <c r="N18" s="245">
        <f>IF(M18=0,0,VLOOKUP(M18,Reinigungsturnus!$A$5:$C$20,3,FALSE)*L18/12)</f>
        <v>0</v>
      </c>
      <c r="O18" s="245">
        <f>IF(N18=0,0,VLOOKUP(N18,Reinigungsturnus!$A$5:$C$20,3,FALSE)*M18/12)</f>
        <v>0</v>
      </c>
      <c r="P18" s="246"/>
      <c r="Q18" s="245">
        <f>IF(P18=0,0,VLOOKUP(P18,Reinigungsturnus!$A$5:$C$20,3,FALSE)*O18/12)</f>
        <v>0</v>
      </c>
      <c r="R18" s="245">
        <f>IF(Q18=0,0,VLOOKUP(Q18,Reinigungsturnus!$A$5:$C$20,3,FALSE)*P18/12)</f>
        <v>0</v>
      </c>
      <c r="S18" s="245">
        <f>IF(R18=0,0,VLOOKUP(R18,Reinigungsturnus!$A$5:$C$20,3,FALSE)*Q18/12)</f>
        <v>0</v>
      </c>
    </row>
    <row r="19" spans="2:19" ht="26.1" customHeight="1" x14ac:dyDescent="0.2">
      <c r="B19" s="115">
        <v>11</v>
      </c>
      <c r="C19" s="150" t="s">
        <v>457</v>
      </c>
      <c r="D19" s="150" t="s">
        <v>331</v>
      </c>
      <c r="E19" s="151" t="s">
        <v>317</v>
      </c>
      <c r="F19" s="150" t="s">
        <v>201</v>
      </c>
      <c r="G19" s="150" t="s">
        <v>325</v>
      </c>
      <c r="H19" s="152">
        <v>11.4</v>
      </c>
      <c r="I19" s="244"/>
      <c r="J19" s="245">
        <f>IF(I19=0,0,VLOOKUP(I19,Reinigungsturnus!$A$5:$C$20,3,FALSE)*H19/12)</f>
        <v>0</v>
      </c>
      <c r="K19" s="246"/>
      <c r="L19" s="245">
        <f>IF(K19=0,0,VLOOKUP(K19,Reinigungsturnus!$A$5:$C$20,3,FALSE)*J19/12)</f>
        <v>0</v>
      </c>
      <c r="M19" s="245">
        <f>IF(L19=0,0,VLOOKUP(L19,Reinigungsturnus!$A$5:$C$20,3,FALSE)*K19/12)</f>
        <v>0</v>
      </c>
      <c r="N19" s="245">
        <f>IF(M19=0,0,VLOOKUP(M19,Reinigungsturnus!$A$5:$C$20,3,FALSE)*L19/12)</f>
        <v>0</v>
      </c>
      <c r="O19" s="245">
        <f>IF(N19=0,0,VLOOKUP(N19,Reinigungsturnus!$A$5:$C$20,3,FALSE)*M19/12)</f>
        <v>0</v>
      </c>
      <c r="P19" s="246"/>
      <c r="Q19" s="245">
        <f>IF(P19=0,0,VLOOKUP(P19,Reinigungsturnus!$A$5:$C$20,3,FALSE)*O19/12)</f>
        <v>0</v>
      </c>
      <c r="R19" s="245">
        <f>IF(Q19=0,0,VLOOKUP(Q19,Reinigungsturnus!$A$5:$C$20,3,FALSE)*P19/12)</f>
        <v>0</v>
      </c>
      <c r="S19" s="245">
        <f>IF(R19=0,0,VLOOKUP(R19,Reinigungsturnus!$A$5:$C$20,3,FALSE)*Q19/12)</f>
        <v>0</v>
      </c>
    </row>
    <row r="20" spans="2:19" ht="26.1" customHeight="1" x14ac:dyDescent="0.2">
      <c r="B20" s="115">
        <v>12</v>
      </c>
      <c r="C20" s="150" t="s">
        <v>329</v>
      </c>
      <c r="D20" s="150" t="s">
        <v>458</v>
      </c>
      <c r="E20" s="151" t="s">
        <v>317</v>
      </c>
      <c r="F20" s="150" t="s">
        <v>201</v>
      </c>
      <c r="G20" s="150" t="s">
        <v>325</v>
      </c>
      <c r="H20" s="152">
        <v>16.7</v>
      </c>
      <c r="I20" s="210" t="s">
        <v>14</v>
      </c>
      <c r="J20" s="104">
        <f>IF(I20=0,0,VLOOKUP(I20,Reinigungsturnus!$A$5:$C$20,3,FALSE)*H20/12)</f>
        <v>72.36666666666666</v>
      </c>
      <c r="K20" s="105"/>
      <c r="L20" s="106"/>
      <c r="M20" s="107"/>
      <c r="N20" s="107"/>
      <c r="O20" s="108"/>
      <c r="P20" s="105"/>
      <c r="Q20" s="106"/>
      <c r="R20" s="107"/>
      <c r="S20" s="108"/>
    </row>
    <row r="21" spans="2:19" ht="26.1" customHeight="1" x14ac:dyDescent="0.2">
      <c r="B21" s="115">
        <v>13</v>
      </c>
      <c r="C21" s="150" t="s">
        <v>332</v>
      </c>
      <c r="D21" s="150" t="s">
        <v>333</v>
      </c>
      <c r="E21" s="151" t="s">
        <v>334</v>
      </c>
      <c r="F21" s="150" t="s">
        <v>204</v>
      </c>
      <c r="G21" s="150" t="s">
        <v>335</v>
      </c>
      <c r="H21" s="152">
        <v>34.32</v>
      </c>
      <c r="I21" s="244"/>
      <c r="J21" s="245">
        <f>IF(I21=0,0,VLOOKUP(I21,Reinigungsturnus!$A$5:$C$20,3,FALSE)*H21/12)</f>
        <v>0</v>
      </c>
      <c r="K21" s="246"/>
      <c r="L21" s="245">
        <f>IF(K21=0,0,VLOOKUP(K21,Reinigungsturnus!$A$5:$C$20,3,FALSE)*J21/12)</f>
        <v>0</v>
      </c>
      <c r="M21" s="245">
        <f>IF(L21=0,0,VLOOKUP(L21,Reinigungsturnus!$A$5:$C$20,3,FALSE)*K21/12)</f>
        <v>0</v>
      </c>
      <c r="N21" s="245">
        <f>IF(M21=0,0,VLOOKUP(M21,Reinigungsturnus!$A$5:$C$20,3,FALSE)*L21/12)</f>
        <v>0</v>
      </c>
      <c r="O21" s="245">
        <f>IF(N21=0,0,VLOOKUP(N21,Reinigungsturnus!$A$5:$C$20,3,FALSE)*M21/12)</f>
        <v>0</v>
      </c>
      <c r="P21" s="246"/>
      <c r="Q21" s="245">
        <f>IF(P21=0,0,VLOOKUP(P21,Reinigungsturnus!$A$5:$C$20,3,FALSE)*O21/12)</f>
        <v>0</v>
      </c>
      <c r="R21" s="245">
        <f>IF(Q21=0,0,VLOOKUP(Q21,Reinigungsturnus!$A$5:$C$20,3,FALSE)*P21/12)</f>
        <v>0</v>
      </c>
      <c r="S21" s="245">
        <f>IF(R21=0,0,VLOOKUP(R21,Reinigungsturnus!$A$5:$C$20,3,FALSE)*Q21/12)</f>
        <v>0</v>
      </c>
    </row>
    <row r="22" spans="2:19" ht="26.1" customHeight="1" x14ac:dyDescent="0.2">
      <c r="B22" s="115">
        <v>14</v>
      </c>
      <c r="C22" s="150" t="s">
        <v>448</v>
      </c>
      <c r="D22" s="150" t="s">
        <v>336</v>
      </c>
      <c r="E22" s="151" t="s">
        <v>334</v>
      </c>
      <c r="F22" s="150" t="s">
        <v>201</v>
      </c>
      <c r="G22" s="150" t="s">
        <v>325</v>
      </c>
      <c r="H22" s="152">
        <v>35.68</v>
      </c>
      <c r="I22" s="210" t="s">
        <v>14</v>
      </c>
      <c r="J22" s="104">
        <f>IF(I22=0,0,VLOOKUP(I22,Reinigungsturnus!$A$5:$C$20,3,FALSE)*H22/12)</f>
        <v>154.61333333333332</v>
      </c>
      <c r="K22" s="105"/>
      <c r="L22" s="106"/>
      <c r="M22" s="107"/>
      <c r="N22" s="107"/>
      <c r="O22" s="108"/>
      <c r="P22" s="105"/>
      <c r="Q22" s="106"/>
      <c r="R22" s="107"/>
      <c r="S22" s="108"/>
    </row>
    <row r="23" spans="2:19" ht="26.1" customHeight="1" x14ac:dyDescent="0.2">
      <c r="B23" s="115">
        <v>15</v>
      </c>
      <c r="C23" s="150" t="s">
        <v>337</v>
      </c>
      <c r="D23" s="150" t="s">
        <v>338</v>
      </c>
      <c r="E23" s="151" t="s">
        <v>334</v>
      </c>
      <c r="F23" s="150" t="s">
        <v>203</v>
      </c>
      <c r="G23" s="150" t="s">
        <v>325</v>
      </c>
      <c r="H23" s="152">
        <v>31.58</v>
      </c>
      <c r="I23" s="244"/>
      <c r="J23" s="245">
        <f>IF(I23=0,0,VLOOKUP(I23,Reinigungsturnus!$A$5:$C$20,3,FALSE)*H23/12)</f>
        <v>0</v>
      </c>
      <c r="K23" s="246"/>
      <c r="L23" s="245">
        <f>IF(K23=0,0,VLOOKUP(K23,Reinigungsturnus!$A$5:$C$20,3,FALSE)*J23/12)</f>
        <v>0</v>
      </c>
      <c r="M23" s="245">
        <f>IF(L23=0,0,VLOOKUP(L23,Reinigungsturnus!$A$5:$C$20,3,FALSE)*K23/12)</f>
        <v>0</v>
      </c>
      <c r="N23" s="245">
        <f>IF(M23=0,0,VLOOKUP(M23,Reinigungsturnus!$A$5:$C$20,3,FALSE)*L23/12)</f>
        <v>0</v>
      </c>
      <c r="O23" s="245">
        <f>IF(N23=0,0,VLOOKUP(N23,Reinigungsturnus!$A$5:$C$20,3,FALSE)*M23/12)</f>
        <v>0</v>
      </c>
      <c r="P23" s="246"/>
      <c r="Q23" s="245">
        <f>IF(P23=0,0,VLOOKUP(P23,Reinigungsturnus!$A$5:$C$20,3,FALSE)*O23/12)</f>
        <v>0</v>
      </c>
      <c r="R23" s="245">
        <f>IF(Q23=0,0,VLOOKUP(Q23,Reinigungsturnus!$A$5:$C$20,3,FALSE)*P23/12)</f>
        <v>0</v>
      </c>
      <c r="S23" s="245">
        <f>IF(R23=0,0,VLOOKUP(R23,Reinigungsturnus!$A$5:$C$20,3,FALSE)*Q23/12)</f>
        <v>0</v>
      </c>
    </row>
    <row r="24" spans="2:19" ht="26.1" customHeight="1" x14ac:dyDescent="0.2">
      <c r="B24" s="115">
        <v>16</v>
      </c>
      <c r="C24" s="150" t="s">
        <v>337</v>
      </c>
      <c r="D24" s="150" t="s">
        <v>339</v>
      </c>
      <c r="E24" s="151" t="s">
        <v>334</v>
      </c>
      <c r="F24" s="150" t="s">
        <v>203</v>
      </c>
      <c r="G24" s="150" t="s">
        <v>325</v>
      </c>
      <c r="H24" s="152">
        <v>24.66</v>
      </c>
      <c r="I24" s="244"/>
      <c r="J24" s="245">
        <f>IF(I24=0,0,VLOOKUP(I24,Reinigungsturnus!$A$5:$C$20,3,FALSE)*H24/12)</f>
        <v>0</v>
      </c>
      <c r="K24" s="246"/>
      <c r="L24" s="245">
        <f>IF(K24=0,0,VLOOKUP(K24,Reinigungsturnus!$A$5:$C$20,3,FALSE)*J24/12)</f>
        <v>0</v>
      </c>
      <c r="M24" s="245">
        <f>IF(L24=0,0,VLOOKUP(L24,Reinigungsturnus!$A$5:$C$20,3,FALSE)*K24/12)</f>
        <v>0</v>
      </c>
      <c r="N24" s="245">
        <f>IF(M24=0,0,VLOOKUP(M24,Reinigungsturnus!$A$5:$C$20,3,FALSE)*L24/12)</f>
        <v>0</v>
      </c>
      <c r="O24" s="245">
        <f>IF(N24=0,0,VLOOKUP(N24,Reinigungsturnus!$A$5:$C$20,3,FALSE)*M24/12)</f>
        <v>0</v>
      </c>
      <c r="P24" s="246"/>
      <c r="Q24" s="245">
        <f>IF(P24=0,0,VLOOKUP(P24,Reinigungsturnus!$A$5:$C$20,3,FALSE)*O24/12)</f>
        <v>0</v>
      </c>
      <c r="R24" s="245">
        <f>IF(Q24=0,0,VLOOKUP(Q24,Reinigungsturnus!$A$5:$C$20,3,FALSE)*P24/12)</f>
        <v>0</v>
      </c>
      <c r="S24" s="245">
        <f>IF(R24=0,0,VLOOKUP(R24,Reinigungsturnus!$A$5:$C$20,3,FALSE)*Q24/12)</f>
        <v>0</v>
      </c>
    </row>
    <row r="25" spans="2:19" ht="26.1" customHeight="1" x14ac:dyDescent="0.2">
      <c r="B25" s="115">
        <v>17</v>
      </c>
      <c r="C25" s="150" t="s">
        <v>337</v>
      </c>
      <c r="D25" s="150" t="s">
        <v>340</v>
      </c>
      <c r="E25" s="151" t="s">
        <v>334</v>
      </c>
      <c r="F25" s="150" t="s">
        <v>203</v>
      </c>
      <c r="G25" s="150" t="s">
        <v>325</v>
      </c>
      <c r="H25" s="152">
        <v>18.440000000000001</v>
      </c>
      <c r="I25" s="244"/>
      <c r="J25" s="245">
        <f>IF(I25=0,0,VLOOKUP(I25,Reinigungsturnus!$A$5:$C$20,3,FALSE)*H25/12)</f>
        <v>0</v>
      </c>
      <c r="K25" s="246"/>
      <c r="L25" s="245">
        <f>IF(K25=0,0,VLOOKUP(K25,Reinigungsturnus!$A$5:$C$20,3,FALSE)*J25/12)</f>
        <v>0</v>
      </c>
      <c r="M25" s="245">
        <f>IF(L25=0,0,VLOOKUP(L25,Reinigungsturnus!$A$5:$C$20,3,FALSE)*K25/12)</f>
        <v>0</v>
      </c>
      <c r="N25" s="245">
        <f>IF(M25=0,0,VLOOKUP(M25,Reinigungsturnus!$A$5:$C$20,3,FALSE)*L25/12)</f>
        <v>0</v>
      </c>
      <c r="O25" s="245">
        <f>IF(N25=0,0,VLOOKUP(N25,Reinigungsturnus!$A$5:$C$20,3,FALSE)*M25/12)</f>
        <v>0</v>
      </c>
      <c r="P25" s="246"/>
      <c r="Q25" s="245">
        <f>IF(P25=0,0,VLOOKUP(P25,Reinigungsturnus!$A$5:$C$20,3,FALSE)*O25/12)</f>
        <v>0</v>
      </c>
      <c r="R25" s="245">
        <f>IF(Q25=0,0,VLOOKUP(Q25,Reinigungsturnus!$A$5:$C$20,3,FALSE)*P25/12)</f>
        <v>0</v>
      </c>
      <c r="S25" s="245">
        <f>IF(R25=0,0,VLOOKUP(R25,Reinigungsturnus!$A$5:$C$20,3,FALSE)*Q25/12)</f>
        <v>0</v>
      </c>
    </row>
    <row r="26" spans="2:19" ht="26.1" customHeight="1" x14ac:dyDescent="0.2">
      <c r="B26" s="115">
        <v>18</v>
      </c>
      <c r="C26" s="150" t="s">
        <v>337</v>
      </c>
      <c r="D26" s="150" t="s">
        <v>341</v>
      </c>
      <c r="E26" s="151" t="s">
        <v>334</v>
      </c>
      <c r="F26" s="150" t="s">
        <v>203</v>
      </c>
      <c r="G26" s="150" t="s">
        <v>325</v>
      </c>
      <c r="H26" s="152">
        <v>19.02</v>
      </c>
      <c r="I26" s="244"/>
      <c r="J26" s="245">
        <f>IF(I26=0,0,VLOOKUP(I26,Reinigungsturnus!$A$5:$C$20,3,FALSE)*H26/12)</f>
        <v>0</v>
      </c>
      <c r="K26" s="246"/>
      <c r="L26" s="245">
        <f>IF(K26=0,0,VLOOKUP(K26,Reinigungsturnus!$A$5:$C$20,3,FALSE)*J26/12)</f>
        <v>0</v>
      </c>
      <c r="M26" s="245">
        <f>IF(L26=0,0,VLOOKUP(L26,Reinigungsturnus!$A$5:$C$20,3,FALSE)*K26/12)</f>
        <v>0</v>
      </c>
      <c r="N26" s="245">
        <f>IF(M26=0,0,VLOOKUP(M26,Reinigungsturnus!$A$5:$C$20,3,FALSE)*L26/12)</f>
        <v>0</v>
      </c>
      <c r="O26" s="245">
        <f>IF(N26=0,0,VLOOKUP(N26,Reinigungsturnus!$A$5:$C$20,3,FALSE)*M26/12)</f>
        <v>0</v>
      </c>
      <c r="P26" s="246"/>
      <c r="Q26" s="245">
        <f>IF(P26=0,0,VLOOKUP(P26,Reinigungsturnus!$A$5:$C$20,3,FALSE)*O26/12)</f>
        <v>0</v>
      </c>
      <c r="R26" s="245">
        <f>IF(Q26=0,0,VLOOKUP(Q26,Reinigungsturnus!$A$5:$C$20,3,FALSE)*P26/12)</f>
        <v>0</v>
      </c>
      <c r="S26" s="245">
        <f>IF(R26=0,0,VLOOKUP(R26,Reinigungsturnus!$A$5:$C$20,3,FALSE)*Q26/12)</f>
        <v>0</v>
      </c>
    </row>
    <row r="27" spans="2:19" ht="26.1" customHeight="1" x14ac:dyDescent="0.2">
      <c r="B27" s="115">
        <v>19</v>
      </c>
      <c r="C27" s="150" t="s">
        <v>337</v>
      </c>
      <c r="D27" s="150" t="s">
        <v>342</v>
      </c>
      <c r="E27" s="151" t="s">
        <v>334</v>
      </c>
      <c r="F27" s="150" t="s">
        <v>203</v>
      </c>
      <c r="G27" s="150" t="s">
        <v>325</v>
      </c>
      <c r="H27" s="152">
        <v>20.83</v>
      </c>
      <c r="I27" s="244"/>
      <c r="J27" s="245">
        <f>IF(I27=0,0,VLOOKUP(I27,Reinigungsturnus!$A$5:$C$20,3,FALSE)*H27/12)</f>
        <v>0</v>
      </c>
      <c r="K27" s="246"/>
      <c r="L27" s="245">
        <f>IF(K27=0,0,VLOOKUP(K27,Reinigungsturnus!$A$5:$C$20,3,FALSE)*J27/12)</f>
        <v>0</v>
      </c>
      <c r="M27" s="245">
        <f>IF(L27=0,0,VLOOKUP(L27,Reinigungsturnus!$A$5:$C$20,3,FALSE)*K27/12)</f>
        <v>0</v>
      </c>
      <c r="N27" s="245">
        <f>IF(M27=0,0,VLOOKUP(M27,Reinigungsturnus!$A$5:$C$20,3,FALSE)*L27/12)</f>
        <v>0</v>
      </c>
      <c r="O27" s="245">
        <f>IF(N27=0,0,VLOOKUP(N27,Reinigungsturnus!$A$5:$C$20,3,FALSE)*M27/12)</f>
        <v>0</v>
      </c>
      <c r="P27" s="246"/>
      <c r="Q27" s="245">
        <f>IF(P27=0,0,VLOOKUP(P27,Reinigungsturnus!$A$5:$C$20,3,FALSE)*O27/12)</f>
        <v>0</v>
      </c>
      <c r="R27" s="245">
        <f>IF(Q27=0,0,VLOOKUP(Q27,Reinigungsturnus!$A$5:$C$20,3,FALSE)*P27/12)</f>
        <v>0</v>
      </c>
      <c r="S27" s="245">
        <f>IF(R27=0,0,VLOOKUP(R27,Reinigungsturnus!$A$5:$C$20,3,FALSE)*Q27/12)</f>
        <v>0</v>
      </c>
    </row>
    <row r="28" spans="2:19" ht="26.1" customHeight="1" x14ac:dyDescent="0.2">
      <c r="B28" s="115">
        <v>20</v>
      </c>
      <c r="C28" s="150" t="s">
        <v>343</v>
      </c>
      <c r="D28" s="150" t="s">
        <v>344</v>
      </c>
      <c r="E28" s="151" t="s">
        <v>334</v>
      </c>
      <c r="F28" s="150" t="s">
        <v>203</v>
      </c>
      <c r="G28" s="150" t="s">
        <v>322</v>
      </c>
      <c r="H28" s="152">
        <v>25.67</v>
      </c>
      <c r="I28" s="244"/>
      <c r="J28" s="245">
        <f>IF(I28=0,0,VLOOKUP(I28,Reinigungsturnus!$A$5:$C$20,3,FALSE)*H28/12)</f>
        <v>0</v>
      </c>
      <c r="K28" s="246"/>
      <c r="L28" s="245">
        <f>IF(K28=0,0,VLOOKUP(K28,Reinigungsturnus!$A$5:$C$20,3,FALSE)*J28/12)</f>
        <v>0</v>
      </c>
      <c r="M28" s="245">
        <f>IF(L28=0,0,VLOOKUP(L28,Reinigungsturnus!$A$5:$C$20,3,FALSE)*K28/12)</f>
        <v>0</v>
      </c>
      <c r="N28" s="245">
        <f>IF(M28=0,0,VLOOKUP(M28,Reinigungsturnus!$A$5:$C$20,3,FALSE)*L28/12)</f>
        <v>0</v>
      </c>
      <c r="O28" s="245">
        <f>IF(N28=0,0,VLOOKUP(N28,Reinigungsturnus!$A$5:$C$20,3,FALSE)*M28/12)</f>
        <v>0</v>
      </c>
      <c r="P28" s="246"/>
      <c r="Q28" s="245">
        <f>IF(P28=0,0,VLOOKUP(P28,Reinigungsturnus!$A$5:$C$20,3,FALSE)*O28/12)</f>
        <v>0</v>
      </c>
      <c r="R28" s="245">
        <f>IF(Q28=0,0,VLOOKUP(Q28,Reinigungsturnus!$A$5:$C$20,3,FALSE)*P28/12)</f>
        <v>0</v>
      </c>
      <c r="S28" s="245">
        <f>IF(R28=0,0,VLOOKUP(R28,Reinigungsturnus!$A$5:$C$20,3,FALSE)*Q28/12)</f>
        <v>0</v>
      </c>
    </row>
    <row r="29" spans="2:19" ht="26.1" customHeight="1" x14ac:dyDescent="0.2">
      <c r="B29" s="115">
        <v>21</v>
      </c>
      <c r="C29" s="150" t="s">
        <v>332</v>
      </c>
      <c r="D29" s="150" t="s">
        <v>345</v>
      </c>
      <c r="E29" s="151" t="s">
        <v>346</v>
      </c>
      <c r="F29" s="150" t="s">
        <v>204</v>
      </c>
      <c r="G29" s="150" t="s">
        <v>322</v>
      </c>
      <c r="H29" s="152">
        <v>36.4</v>
      </c>
      <c r="I29" s="244"/>
      <c r="J29" s="245">
        <f>IF(I29=0,0,VLOOKUP(I29,Reinigungsturnus!$A$5:$C$20,3,FALSE)*H29/12)</f>
        <v>0</v>
      </c>
      <c r="K29" s="246"/>
      <c r="L29" s="245">
        <f>IF(K29=0,0,VLOOKUP(K29,Reinigungsturnus!$A$5:$C$20,3,FALSE)*J29/12)</f>
        <v>0</v>
      </c>
      <c r="M29" s="245">
        <f>IF(L29=0,0,VLOOKUP(L29,Reinigungsturnus!$A$5:$C$20,3,FALSE)*K29/12)</f>
        <v>0</v>
      </c>
      <c r="N29" s="245">
        <f>IF(M29=0,0,VLOOKUP(M29,Reinigungsturnus!$A$5:$C$20,3,FALSE)*L29/12)</f>
        <v>0</v>
      </c>
      <c r="O29" s="245">
        <f>IF(N29=0,0,VLOOKUP(N29,Reinigungsturnus!$A$5:$C$20,3,FALSE)*M29/12)</f>
        <v>0</v>
      </c>
      <c r="P29" s="246"/>
      <c r="Q29" s="245">
        <f>IF(P29=0,0,VLOOKUP(P29,Reinigungsturnus!$A$5:$C$20,3,FALSE)*O29/12)</f>
        <v>0</v>
      </c>
      <c r="R29" s="245">
        <f>IF(Q29=0,0,VLOOKUP(Q29,Reinigungsturnus!$A$5:$C$20,3,FALSE)*P29/12)</f>
        <v>0</v>
      </c>
      <c r="S29" s="245">
        <f>IF(R29=0,0,VLOOKUP(R29,Reinigungsturnus!$A$5:$C$20,3,FALSE)*Q29/12)</f>
        <v>0</v>
      </c>
    </row>
    <row r="30" spans="2:19" ht="26.1" customHeight="1" x14ac:dyDescent="0.2">
      <c r="B30" s="115">
        <v>22</v>
      </c>
      <c r="C30" s="150" t="s">
        <v>337</v>
      </c>
      <c r="D30" s="150" t="s">
        <v>347</v>
      </c>
      <c r="E30" s="151" t="s">
        <v>346</v>
      </c>
      <c r="F30" s="150" t="s">
        <v>203</v>
      </c>
      <c r="G30" s="150" t="s">
        <v>325</v>
      </c>
      <c r="H30" s="152">
        <v>18.78</v>
      </c>
      <c r="I30" s="244"/>
      <c r="J30" s="245">
        <f>IF(I30=0,0,VLOOKUP(I30,Reinigungsturnus!$A$5:$C$20,3,FALSE)*H30/12)</f>
        <v>0</v>
      </c>
      <c r="K30" s="246"/>
      <c r="L30" s="245">
        <f>IF(K30=0,0,VLOOKUP(K30,Reinigungsturnus!$A$5:$C$20,3,FALSE)*J30/12)</f>
        <v>0</v>
      </c>
      <c r="M30" s="245">
        <f>IF(L30=0,0,VLOOKUP(L30,Reinigungsturnus!$A$5:$C$20,3,FALSE)*K30/12)</f>
        <v>0</v>
      </c>
      <c r="N30" s="245">
        <f>IF(M30=0,0,VLOOKUP(M30,Reinigungsturnus!$A$5:$C$20,3,FALSE)*L30/12)</f>
        <v>0</v>
      </c>
      <c r="O30" s="245">
        <f>IF(N30=0,0,VLOOKUP(N30,Reinigungsturnus!$A$5:$C$20,3,FALSE)*M30/12)</f>
        <v>0</v>
      </c>
      <c r="P30" s="246"/>
      <c r="Q30" s="245">
        <f>IF(P30=0,0,VLOOKUP(P30,Reinigungsturnus!$A$5:$C$20,3,FALSE)*O30/12)</f>
        <v>0</v>
      </c>
      <c r="R30" s="245">
        <f>IF(Q30=0,0,VLOOKUP(Q30,Reinigungsturnus!$A$5:$C$20,3,FALSE)*P30/12)</f>
        <v>0</v>
      </c>
      <c r="S30" s="245">
        <f>IF(R30=0,0,VLOOKUP(R30,Reinigungsturnus!$A$5:$C$20,3,FALSE)*Q30/12)</f>
        <v>0</v>
      </c>
    </row>
    <row r="31" spans="2:19" ht="26.1" customHeight="1" x14ac:dyDescent="0.2">
      <c r="B31" s="115">
        <v>23</v>
      </c>
      <c r="C31" s="150" t="s">
        <v>337</v>
      </c>
      <c r="D31" s="150" t="s">
        <v>348</v>
      </c>
      <c r="E31" s="151" t="s">
        <v>346</v>
      </c>
      <c r="F31" s="150" t="s">
        <v>203</v>
      </c>
      <c r="G31" s="150" t="s">
        <v>325</v>
      </c>
      <c r="H31" s="152">
        <v>14.15</v>
      </c>
      <c r="I31" s="244"/>
      <c r="J31" s="245">
        <f>IF(I31=0,0,VLOOKUP(I31,Reinigungsturnus!$A$5:$C$20,3,FALSE)*H31/12)</f>
        <v>0</v>
      </c>
      <c r="K31" s="246"/>
      <c r="L31" s="245">
        <f>IF(K31=0,0,VLOOKUP(K31,Reinigungsturnus!$A$5:$C$20,3,FALSE)*J31/12)</f>
        <v>0</v>
      </c>
      <c r="M31" s="245">
        <f>IF(L31=0,0,VLOOKUP(L31,Reinigungsturnus!$A$5:$C$20,3,FALSE)*K31/12)</f>
        <v>0</v>
      </c>
      <c r="N31" s="245">
        <f>IF(M31=0,0,VLOOKUP(M31,Reinigungsturnus!$A$5:$C$20,3,FALSE)*L31/12)</f>
        <v>0</v>
      </c>
      <c r="O31" s="245">
        <f>IF(N31=0,0,VLOOKUP(N31,Reinigungsturnus!$A$5:$C$20,3,FALSE)*M31/12)</f>
        <v>0</v>
      </c>
      <c r="P31" s="246"/>
      <c r="Q31" s="245">
        <f>IF(P31=0,0,VLOOKUP(P31,Reinigungsturnus!$A$5:$C$20,3,FALSE)*O31/12)</f>
        <v>0</v>
      </c>
      <c r="R31" s="245">
        <f>IF(Q31=0,0,VLOOKUP(Q31,Reinigungsturnus!$A$5:$C$20,3,FALSE)*P31/12)</f>
        <v>0</v>
      </c>
      <c r="S31" s="245">
        <f>IF(R31=0,0,VLOOKUP(R31,Reinigungsturnus!$A$5:$C$20,3,FALSE)*Q31/12)</f>
        <v>0</v>
      </c>
    </row>
    <row r="32" spans="2:19" ht="26.1" customHeight="1" x14ac:dyDescent="0.2">
      <c r="B32" s="115">
        <v>24</v>
      </c>
      <c r="C32" s="150" t="s">
        <v>337</v>
      </c>
      <c r="D32" s="150" t="s">
        <v>349</v>
      </c>
      <c r="E32" s="151" t="s">
        <v>346</v>
      </c>
      <c r="F32" s="150" t="s">
        <v>203</v>
      </c>
      <c r="G32" s="150" t="s">
        <v>325</v>
      </c>
      <c r="H32" s="152">
        <v>1.93</v>
      </c>
      <c r="I32" s="244"/>
      <c r="J32" s="245">
        <f>IF(I32=0,0,VLOOKUP(I32,Reinigungsturnus!$A$5:$C$20,3,FALSE)*H32/12)</f>
        <v>0</v>
      </c>
      <c r="K32" s="246"/>
      <c r="L32" s="245">
        <f>IF(K32=0,0,VLOOKUP(K32,Reinigungsturnus!$A$5:$C$20,3,FALSE)*J32/12)</f>
        <v>0</v>
      </c>
      <c r="M32" s="245">
        <f>IF(L32=0,0,VLOOKUP(L32,Reinigungsturnus!$A$5:$C$20,3,FALSE)*K32/12)</f>
        <v>0</v>
      </c>
      <c r="N32" s="245">
        <f>IF(M32=0,0,VLOOKUP(M32,Reinigungsturnus!$A$5:$C$20,3,FALSE)*L32/12)</f>
        <v>0</v>
      </c>
      <c r="O32" s="245">
        <f>IF(N32=0,0,VLOOKUP(N32,Reinigungsturnus!$A$5:$C$20,3,FALSE)*M32/12)</f>
        <v>0</v>
      </c>
      <c r="P32" s="246"/>
      <c r="Q32" s="245">
        <f>IF(P32=0,0,VLOOKUP(P32,Reinigungsturnus!$A$5:$C$20,3,FALSE)*O32/12)</f>
        <v>0</v>
      </c>
      <c r="R32" s="245">
        <f>IF(Q32=0,0,VLOOKUP(Q32,Reinigungsturnus!$A$5:$C$20,3,FALSE)*P32/12)</f>
        <v>0</v>
      </c>
      <c r="S32" s="245">
        <f>IF(R32=0,0,VLOOKUP(R32,Reinigungsturnus!$A$5:$C$20,3,FALSE)*Q32/12)</f>
        <v>0</v>
      </c>
    </row>
    <row r="33" spans="2:19" ht="26.1" customHeight="1" x14ac:dyDescent="0.2">
      <c r="B33" s="115">
        <v>25</v>
      </c>
      <c r="C33" s="150" t="s">
        <v>350</v>
      </c>
      <c r="D33" s="150" t="s">
        <v>351</v>
      </c>
      <c r="E33" s="151" t="s">
        <v>346</v>
      </c>
      <c r="F33" s="150" t="s">
        <v>207</v>
      </c>
      <c r="G33" s="150" t="s">
        <v>325</v>
      </c>
      <c r="H33" s="152">
        <v>1.69</v>
      </c>
      <c r="I33" s="244"/>
      <c r="J33" s="245">
        <f>IF(I33=0,0,VLOOKUP(I33,Reinigungsturnus!$A$5:$C$20,3,FALSE)*H33/12)</f>
        <v>0</v>
      </c>
      <c r="K33" s="246"/>
      <c r="L33" s="245">
        <f>IF(K33=0,0,VLOOKUP(K33,Reinigungsturnus!$A$5:$C$20,3,FALSE)*J33/12)</f>
        <v>0</v>
      </c>
      <c r="M33" s="245">
        <f>IF(L33=0,0,VLOOKUP(L33,Reinigungsturnus!$A$5:$C$20,3,FALSE)*K33/12)</f>
        <v>0</v>
      </c>
      <c r="N33" s="245">
        <f>IF(M33=0,0,VLOOKUP(M33,Reinigungsturnus!$A$5:$C$20,3,FALSE)*L33/12)</f>
        <v>0</v>
      </c>
      <c r="O33" s="245">
        <f>IF(N33=0,0,VLOOKUP(N33,Reinigungsturnus!$A$5:$C$20,3,FALSE)*M33/12)</f>
        <v>0</v>
      </c>
      <c r="P33" s="246"/>
      <c r="Q33" s="245">
        <f>IF(P33=0,0,VLOOKUP(P33,Reinigungsturnus!$A$5:$C$20,3,FALSE)*O33/12)</f>
        <v>0</v>
      </c>
      <c r="R33" s="245">
        <f>IF(Q33=0,0,VLOOKUP(Q33,Reinigungsturnus!$A$5:$C$20,3,FALSE)*P33/12)</f>
        <v>0</v>
      </c>
      <c r="S33" s="245">
        <f>IF(R33=0,0,VLOOKUP(R33,Reinigungsturnus!$A$5:$C$20,3,FALSE)*Q33/12)</f>
        <v>0</v>
      </c>
    </row>
    <row r="34" spans="2:19" ht="26.1" customHeight="1" x14ac:dyDescent="0.2">
      <c r="B34" s="115">
        <v>26</v>
      </c>
      <c r="C34" s="150" t="s">
        <v>337</v>
      </c>
      <c r="D34" s="150" t="s">
        <v>352</v>
      </c>
      <c r="E34" s="151" t="s">
        <v>346</v>
      </c>
      <c r="F34" s="150" t="s">
        <v>203</v>
      </c>
      <c r="G34" s="150" t="s">
        <v>325</v>
      </c>
      <c r="H34" s="152">
        <v>139</v>
      </c>
      <c r="I34" s="244"/>
      <c r="J34" s="245">
        <f>IF(I34=0,0,VLOOKUP(I34,Reinigungsturnus!$A$5:$C$20,3,FALSE)*H34/12)</f>
        <v>0</v>
      </c>
      <c r="K34" s="246"/>
      <c r="L34" s="245">
        <f>IF(K34=0,0,VLOOKUP(K34,Reinigungsturnus!$A$5:$C$20,3,FALSE)*J34/12)</f>
        <v>0</v>
      </c>
      <c r="M34" s="245">
        <f>IF(L34=0,0,VLOOKUP(L34,Reinigungsturnus!$A$5:$C$20,3,FALSE)*K34/12)</f>
        <v>0</v>
      </c>
      <c r="N34" s="245">
        <f>IF(M34=0,0,VLOOKUP(M34,Reinigungsturnus!$A$5:$C$20,3,FALSE)*L34/12)</f>
        <v>0</v>
      </c>
      <c r="O34" s="245">
        <f>IF(N34=0,0,VLOOKUP(N34,Reinigungsturnus!$A$5:$C$20,3,FALSE)*M34/12)</f>
        <v>0</v>
      </c>
      <c r="P34" s="246"/>
      <c r="Q34" s="245">
        <f>IF(P34=0,0,VLOOKUP(P34,Reinigungsturnus!$A$5:$C$20,3,FALSE)*O34/12)</f>
        <v>0</v>
      </c>
      <c r="R34" s="245">
        <f>IF(Q34=0,0,VLOOKUP(Q34,Reinigungsturnus!$A$5:$C$20,3,FALSE)*P34/12)</f>
        <v>0</v>
      </c>
      <c r="S34" s="245">
        <f>IF(R34=0,0,VLOOKUP(R34,Reinigungsturnus!$A$5:$C$20,3,FALSE)*Q34/12)</f>
        <v>0</v>
      </c>
    </row>
    <row r="35" spans="2:19" ht="26.1" customHeight="1" x14ac:dyDescent="0.2">
      <c r="B35" s="115">
        <v>27</v>
      </c>
      <c r="C35" s="150" t="s">
        <v>337</v>
      </c>
      <c r="D35" s="150" t="s">
        <v>353</v>
      </c>
      <c r="E35" s="151" t="s">
        <v>346</v>
      </c>
      <c r="F35" s="150" t="s">
        <v>206</v>
      </c>
      <c r="G35" s="150" t="s">
        <v>325</v>
      </c>
      <c r="H35" s="152">
        <v>17.829999999999998</v>
      </c>
      <c r="I35" s="244"/>
      <c r="J35" s="245">
        <f>IF(I35=0,0,VLOOKUP(I35,Reinigungsturnus!$A$5:$C$20,3,FALSE)*H35/12)</f>
        <v>0</v>
      </c>
      <c r="K35" s="246"/>
      <c r="L35" s="245">
        <f>IF(K35=0,0,VLOOKUP(K35,Reinigungsturnus!$A$5:$C$20,3,FALSE)*J35/12)</f>
        <v>0</v>
      </c>
      <c r="M35" s="245">
        <f>IF(L35=0,0,VLOOKUP(L35,Reinigungsturnus!$A$5:$C$20,3,FALSE)*K35/12)</f>
        <v>0</v>
      </c>
      <c r="N35" s="245">
        <f>IF(M35=0,0,VLOOKUP(M35,Reinigungsturnus!$A$5:$C$20,3,FALSE)*L35/12)</f>
        <v>0</v>
      </c>
      <c r="O35" s="245">
        <f>IF(N35=0,0,VLOOKUP(N35,Reinigungsturnus!$A$5:$C$20,3,FALSE)*M35/12)</f>
        <v>0</v>
      </c>
      <c r="P35" s="246"/>
      <c r="Q35" s="245">
        <f>IF(P35=0,0,VLOOKUP(P35,Reinigungsturnus!$A$5:$C$20,3,FALSE)*O35/12)</f>
        <v>0</v>
      </c>
      <c r="R35" s="245">
        <f>IF(Q35=0,0,VLOOKUP(Q35,Reinigungsturnus!$A$5:$C$20,3,FALSE)*P35/12)</f>
        <v>0</v>
      </c>
      <c r="S35" s="245">
        <f>IF(R35=0,0,VLOOKUP(R35,Reinigungsturnus!$A$5:$C$20,3,FALSE)*Q35/12)</f>
        <v>0</v>
      </c>
    </row>
    <row r="36" spans="2:19" ht="26.1" customHeight="1" x14ac:dyDescent="0.2">
      <c r="B36" s="115">
        <v>28</v>
      </c>
      <c r="C36" s="150" t="s">
        <v>332</v>
      </c>
      <c r="D36" s="150" t="s">
        <v>354</v>
      </c>
      <c r="E36" s="151" t="s">
        <v>355</v>
      </c>
      <c r="F36" s="150" t="s">
        <v>204</v>
      </c>
      <c r="G36" s="150" t="s">
        <v>335</v>
      </c>
      <c r="H36" s="152">
        <v>12.4</v>
      </c>
      <c r="I36" s="244"/>
      <c r="J36" s="245">
        <f>IF(I36=0,0,VLOOKUP(I36,Reinigungsturnus!$A$5:$C$20,3,FALSE)*H36/12)</f>
        <v>0</v>
      </c>
      <c r="K36" s="246"/>
      <c r="L36" s="245">
        <f>IF(K36=0,0,VLOOKUP(K36,Reinigungsturnus!$A$5:$C$20,3,FALSE)*J36/12)</f>
        <v>0</v>
      </c>
      <c r="M36" s="245">
        <f>IF(L36=0,0,VLOOKUP(L36,Reinigungsturnus!$A$5:$C$20,3,FALSE)*K36/12)</f>
        <v>0</v>
      </c>
      <c r="N36" s="245">
        <f>IF(M36=0,0,VLOOKUP(M36,Reinigungsturnus!$A$5:$C$20,3,FALSE)*L36/12)</f>
        <v>0</v>
      </c>
      <c r="O36" s="245">
        <f>IF(N36=0,0,VLOOKUP(N36,Reinigungsturnus!$A$5:$C$20,3,FALSE)*M36/12)</f>
        <v>0</v>
      </c>
      <c r="P36" s="246"/>
      <c r="Q36" s="245">
        <f>IF(P36=0,0,VLOOKUP(P36,Reinigungsturnus!$A$5:$C$20,3,FALSE)*O36/12)</f>
        <v>0</v>
      </c>
      <c r="R36" s="245">
        <f>IF(Q36=0,0,VLOOKUP(Q36,Reinigungsturnus!$A$5:$C$20,3,FALSE)*P36/12)</f>
        <v>0</v>
      </c>
      <c r="S36" s="245">
        <f>IF(R36=0,0,VLOOKUP(R36,Reinigungsturnus!$A$5:$C$20,3,FALSE)*Q36/12)</f>
        <v>0</v>
      </c>
    </row>
    <row r="37" spans="2:19" ht="26.1" customHeight="1" x14ac:dyDescent="0.2">
      <c r="B37" s="115">
        <v>29</v>
      </c>
      <c r="C37" s="150" t="s">
        <v>356</v>
      </c>
      <c r="D37" s="150" t="s">
        <v>357</v>
      </c>
      <c r="E37" s="151" t="s">
        <v>355</v>
      </c>
      <c r="F37" s="150" t="s">
        <v>207</v>
      </c>
      <c r="G37" s="150" t="s">
        <v>325</v>
      </c>
      <c r="H37" s="152">
        <v>66.3</v>
      </c>
      <c r="I37" s="244"/>
      <c r="J37" s="245">
        <f>IF(I37=0,0,VLOOKUP(I37,Reinigungsturnus!$A$5:$C$20,3,FALSE)*H37/12)</f>
        <v>0</v>
      </c>
      <c r="K37" s="246"/>
      <c r="L37" s="245">
        <f>IF(K37=0,0,VLOOKUP(K37,Reinigungsturnus!$A$5:$C$20,3,FALSE)*J37/12)</f>
        <v>0</v>
      </c>
      <c r="M37" s="245">
        <f>IF(L37=0,0,VLOOKUP(L37,Reinigungsturnus!$A$5:$C$20,3,FALSE)*K37/12)</f>
        <v>0</v>
      </c>
      <c r="N37" s="245">
        <f>IF(M37=0,0,VLOOKUP(M37,Reinigungsturnus!$A$5:$C$20,3,FALSE)*L37/12)</f>
        <v>0</v>
      </c>
      <c r="O37" s="245">
        <f>IF(N37=0,0,VLOOKUP(N37,Reinigungsturnus!$A$5:$C$20,3,FALSE)*M37/12)</f>
        <v>0</v>
      </c>
      <c r="P37" s="246"/>
      <c r="Q37" s="245">
        <f>IF(P37=0,0,VLOOKUP(P37,Reinigungsturnus!$A$5:$C$20,3,FALSE)*O37/12)</f>
        <v>0</v>
      </c>
      <c r="R37" s="245">
        <f>IF(Q37=0,0,VLOOKUP(Q37,Reinigungsturnus!$A$5:$C$20,3,FALSE)*P37/12)</f>
        <v>0</v>
      </c>
      <c r="S37" s="245">
        <f>IF(R37=0,0,VLOOKUP(R37,Reinigungsturnus!$A$5:$C$20,3,FALSE)*Q37/12)</f>
        <v>0</v>
      </c>
    </row>
    <row r="38" spans="2:19" ht="26.1" customHeight="1" x14ac:dyDescent="0.2">
      <c r="B38" s="115">
        <v>30</v>
      </c>
      <c r="C38" s="150" t="s">
        <v>337</v>
      </c>
      <c r="D38" s="150" t="s">
        <v>358</v>
      </c>
      <c r="E38" s="151" t="s">
        <v>355</v>
      </c>
      <c r="F38" s="150" t="s">
        <v>203</v>
      </c>
      <c r="G38" s="150" t="s">
        <v>325</v>
      </c>
      <c r="H38" s="152">
        <v>160.4</v>
      </c>
      <c r="I38" s="244"/>
      <c r="J38" s="245">
        <f>IF(I38=0,0,VLOOKUP(I38,Reinigungsturnus!$A$5:$C$20,3,FALSE)*H38/12)</f>
        <v>0</v>
      </c>
      <c r="K38" s="246"/>
      <c r="L38" s="245">
        <f>IF(K38=0,0,VLOOKUP(K38,Reinigungsturnus!$A$5:$C$20,3,FALSE)*J38/12)</f>
        <v>0</v>
      </c>
      <c r="M38" s="245">
        <f>IF(L38=0,0,VLOOKUP(L38,Reinigungsturnus!$A$5:$C$20,3,FALSE)*K38/12)</f>
        <v>0</v>
      </c>
      <c r="N38" s="245">
        <f>IF(M38=0,0,VLOOKUP(M38,Reinigungsturnus!$A$5:$C$20,3,FALSE)*L38/12)</f>
        <v>0</v>
      </c>
      <c r="O38" s="245">
        <f>IF(N38=0,0,VLOOKUP(N38,Reinigungsturnus!$A$5:$C$20,3,FALSE)*M38/12)</f>
        <v>0</v>
      </c>
      <c r="P38" s="246"/>
      <c r="Q38" s="245">
        <f>IF(P38=0,0,VLOOKUP(P38,Reinigungsturnus!$A$5:$C$20,3,FALSE)*O38/12)</f>
        <v>0</v>
      </c>
      <c r="R38" s="245">
        <f>IF(Q38=0,0,VLOOKUP(Q38,Reinigungsturnus!$A$5:$C$20,3,FALSE)*P38/12)</f>
        <v>0</v>
      </c>
      <c r="S38" s="245">
        <f>IF(R38=0,0,VLOOKUP(R38,Reinigungsturnus!$A$5:$C$20,3,FALSE)*Q38/12)</f>
        <v>0</v>
      </c>
    </row>
    <row r="39" spans="2:19" ht="26.1" customHeight="1" x14ac:dyDescent="0.2">
      <c r="B39" s="100" t="s">
        <v>192</v>
      </c>
      <c r="C39" s="91"/>
      <c r="D39" s="91"/>
      <c r="E39" s="91"/>
      <c r="F39" s="91"/>
      <c r="G39" s="91"/>
      <c r="H39" s="92"/>
      <c r="I39" s="91"/>
      <c r="J39" s="91"/>
      <c r="K39" s="91"/>
      <c r="L39" s="92">
        <f>SUM(L9:L38)</f>
        <v>0</v>
      </c>
      <c r="M39" s="101">
        <f>SUM(M9:M38)</f>
        <v>0</v>
      </c>
      <c r="N39" s="101">
        <f>SUM(N9:N38)</f>
        <v>0</v>
      </c>
      <c r="O39" s="102"/>
      <c r="P39" s="102"/>
      <c r="Q39" s="92">
        <f>SUM(Q9:Q38)</f>
        <v>0</v>
      </c>
      <c r="R39" s="101">
        <f>SUM(R9:R38)</f>
        <v>0</v>
      </c>
      <c r="S39" s="103"/>
    </row>
  </sheetData>
  <mergeCells count="3">
    <mergeCell ref="H6:I6"/>
    <mergeCell ref="K7:O7"/>
    <mergeCell ref="P7:S7"/>
  </mergeCells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6269-C256-48E7-B7AF-4C9DBD2C4572}">
  <dimension ref="A2:G24"/>
  <sheetViews>
    <sheetView showGridLines="0" view="pageLayout" topLeftCell="A2" workbookViewId="0">
      <selection activeCell="F12" sqref="F12"/>
    </sheetView>
  </sheetViews>
  <sheetFormatPr baseColWidth="10" defaultColWidth="11.42578125" defaultRowHeight="12.75" x14ac:dyDescent="0.2"/>
  <cols>
    <col min="1" max="1" width="22.7109375" style="247" customWidth="1"/>
    <col min="2" max="2" width="31.7109375" style="247" customWidth="1"/>
    <col min="3" max="3" width="17" style="247" customWidth="1"/>
    <col min="4" max="6" width="22.7109375" style="247" customWidth="1"/>
    <col min="7" max="7" width="37.7109375" style="247" bestFit="1" customWidth="1"/>
    <col min="8" max="16384" width="11.42578125" style="247"/>
  </cols>
  <sheetData>
    <row r="2" spans="1:7" ht="19.5" x14ac:dyDescent="0.2">
      <c r="A2" s="269" t="s">
        <v>181</v>
      </c>
    </row>
    <row r="3" spans="1:7" ht="12.75" customHeight="1" x14ac:dyDescent="0.2">
      <c r="A3" s="269"/>
    </row>
    <row r="5" spans="1:7" ht="18" x14ac:dyDescent="0.2">
      <c r="A5" s="268" t="s">
        <v>125</v>
      </c>
    </row>
    <row r="6" spans="1:7" ht="18" x14ac:dyDescent="0.2">
      <c r="A6" s="268"/>
    </row>
    <row r="7" spans="1:7" ht="18" x14ac:dyDescent="0.2">
      <c r="A7" s="267"/>
    </row>
    <row r="10" spans="1:7" ht="54" customHeight="1" x14ac:dyDescent="0.2">
      <c r="A10" s="261" t="s">
        <v>188</v>
      </c>
      <c r="B10" s="261" t="s">
        <v>122</v>
      </c>
      <c r="C10" s="261" t="s">
        <v>177</v>
      </c>
      <c r="D10" s="266" t="s">
        <v>8</v>
      </c>
      <c r="E10" s="266" t="s">
        <v>447</v>
      </c>
      <c r="F10" s="266" t="s">
        <v>446</v>
      </c>
      <c r="G10" s="261" t="s">
        <v>126</v>
      </c>
    </row>
    <row r="11" spans="1:7" ht="36" customHeight="1" x14ac:dyDescent="0.2">
      <c r="A11" s="265" t="s">
        <v>169</v>
      </c>
      <c r="B11" s="263">
        <f>'UHR Sommer und GR'!L39</f>
        <v>0</v>
      </c>
      <c r="C11" s="263">
        <f>B11*12</f>
        <v>0</v>
      </c>
      <c r="D11" s="262"/>
      <c r="E11" s="262">
        <f>'UHR Sommer und GR'!M39</f>
        <v>0</v>
      </c>
      <c r="F11" s="262">
        <f>'UHR Winter'!M39</f>
        <v>0</v>
      </c>
      <c r="G11" s="261" t="s">
        <v>197</v>
      </c>
    </row>
    <row r="12" spans="1:7" ht="36" customHeight="1" thickBot="1" x14ac:dyDescent="0.25">
      <c r="A12" s="264" t="s">
        <v>175</v>
      </c>
      <c r="B12" s="263"/>
      <c r="C12" s="263">
        <f>'UHR Sommer und GR'!Q39</f>
        <v>0</v>
      </c>
      <c r="D12" s="262"/>
      <c r="E12" s="262"/>
      <c r="F12" s="262"/>
      <c r="G12" s="261" t="s">
        <v>197</v>
      </c>
    </row>
    <row r="13" spans="1:7" ht="36" customHeight="1" thickTop="1" x14ac:dyDescent="0.2">
      <c r="A13" s="260"/>
      <c r="B13" s="259" t="s">
        <v>123</v>
      </c>
      <c r="C13" s="259"/>
      <c r="D13" s="258">
        <f>SUM(D11:D12)</f>
        <v>0</v>
      </c>
      <c r="E13" s="258">
        <f>SUM(E11:E12)</f>
        <v>0</v>
      </c>
      <c r="F13" s="258">
        <f>SUM(F11:F12)</f>
        <v>0</v>
      </c>
    </row>
    <row r="14" spans="1:7" ht="36" customHeight="1" x14ac:dyDescent="0.2">
      <c r="A14" s="255"/>
      <c r="B14" s="257">
        <v>0.19</v>
      </c>
      <c r="C14" s="257"/>
      <c r="D14" s="256">
        <f>D13*$B$14</f>
        <v>0</v>
      </c>
      <c r="E14" s="256">
        <f>E13*$B$14</f>
        <v>0</v>
      </c>
      <c r="F14" s="256">
        <f>F13*$B$14</f>
        <v>0</v>
      </c>
    </row>
    <row r="15" spans="1:7" ht="36" customHeight="1" x14ac:dyDescent="0.2">
      <c r="A15" s="255"/>
      <c r="B15" s="254" t="s">
        <v>124</v>
      </c>
      <c r="C15" s="254"/>
      <c r="D15" s="253">
        <f>SUM(D13:D14)</f>
        <v>0</v>
      </c>
      <c r="E15" s="253">
        <f>SUM(E13:E14)</f>
        <v>0</v>
      </c>
      <c r="F15" s="253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252" t="s">
        <v>155</v>
      </c>
    </row>
    <row r="22" spans="1:7" ht="27.95" customHeight="1" x14ac:dyDescent="0.2">
      <c r="A22" s="250" t="s">
        <v>156</v>
      </c>
      <c r="B22" s="249"/>
      <c r="C22" s="321"/>
      <c r="D22" s="322"/>
    </row>
    <row r="23" spans="1:7" ht="17.100000000000001" customHeight="1" x14ac:dyDescent="0.2">
      <c r="C23" s="251"/>
      <c r="D23" s="251"/>
    </row>
    <row r="24" spans="1:7" ht="27.95" customHeight="1" x14ac:dyDescent="0.2">
      <c r="A24" s="250" t="s">
        <v>176</v>
      </c>
      <c r="B24" s="249"/>
      <c r="C24" s="321"/>
      <c r="D24" s="322"/>
      <c r="G24" s="248"/>
    </row>
  </sheetData>
  <mergeCells count="2">
    <mergeCell ref="C22:D22"/>
    <mergeCell ref="C24:D24"/>
  </mergeCells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54</vt:i4>
      </vt:variant>
    </vt:vector>
  </HeadingPairs>
  <TitlesOfParts>
    <vt:vector size="64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UHR Sommer und GR</vt:lpstr>
      <vt:lpstr>UHR Winter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'UHR Sommer und GR'!Drucktitel</vt:lpstr>
      <vt:lpstr>'UHR Winter'!Drucktitel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2026-01-29T13:07:59Z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